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HP\Desktop\NYAKACH FINAL PROPOSAL FY 2023-2024\"/>
    </mc:Choice>
  </mc:AlternateContent>
  <bookViews>
    <workbookView xWindow="0" yWindow="0" windowWidth="20490" windowHeight="7500" activeTab="1"/>
  </bookViews>
  <sheets>
    <sheet name="SUMMARY " sheetId="9" r:id="rId1"/>
    <sheet name="PROPOSAL FY 2023-2024" sheetId="2" r:id="rId2"/>
    <sheet name="Proposal minute copy" sheetId="8" r:id="rId3"/>
    <sheet name="ANNEX1- ADMIN- &amp; RECURRENT EXP" sheetId="5" r:id="rId4"/>
    <sheet name="ANNEX 2-M&amp;E-Expenditure" sheetId="6" r:id="rId5"/>
    <sheet name="ANNEX 3-Strategic plan expend." sheetId="3" r:id="rId6"/>
    <sheet name="ANNEX 4-COC-Expenditure" sheetId="4" r:id="rId7"/>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87" i="2" l="1"/>
  <c r="F165" i="8"/>
  <c r="B23" i="9" l="1"/>
  <c r="E86" i="8" l="1"/>
  <c r="F161" i="8"/>
  <c r="E161" i="8"/>
  <c r="D161" i="8"/>
  <c r="F153" i="8"/>
  <c r="D153" i="8"/>
  <c r="F142" i="8"/>
  <c r="D142" i="8"/>
  <c r="F138" i="8"/>
  <c r="D138" i="8"/>
  <c r="F135" i="8"/>
  <c r="D135" i="8"/>
  <c r="F132" i="8"/>
  <c r="D132" i="8"/>
  <c r="F127" i="8"/>
  <c r="D127" i="8"/>
  <c r="F123" i="8"/>
  <c r="E123" i="8"/>
  <c r="D123" i="8"/>
  <c r="F112" i="8"/>
  <c r="D112" i="8"/>
  <c r="F99" i="8"/>
  <c r="D99" i="8"/>
  <c r="F86" i="8"/>
  <c r="D86" i="8"/>
  <c r="F70" i="8"/>
  <c r="D70" i="8"/>
  <c r="F50" i="8"/>
  <c r="D50" i="8"/>
  <c r="F40" i="8"/>
  <c r="D40" i="8"/>
  <c r="F13" i="8"/>
  <c r="D13" i="8"/>
  <c r="F162" i="2"/>
  <c r="G162" i="2"/>
  <c r="B15" i="9" s="1"/>
  <c r="E162" i="2"/>
  <c r="D162" i="8" l="1"/>
  <c r="D164" i="8" s="1"/>
  <c r="F162" i="8"/>
  <c r="F164" i="8" s="1"/>
  <c r="F166" i="8" s="1"/>
  <c r="G87" i="2"/>
  <c r="B6" i="9" s="1"/>
  <c r="E87" i="2"/>
  <c r="E100" i="2" l="1"/>
  <c r="G100" i="2"/>
  <c r="B7" i="9" s="1"/>
  <c r="D2" i="9" l="1"/>
  <c r="E154" i="2" l="1"/>
  <c r="G154" i="2"/>
  <c r="B16" i="9" s="1"/>
  <c r="E143" i="2"/>
  <c r="G143" i="2"/>
  <c r="B13" i="9" s="1"/>
  <c r="E139" i="2"/>
  <c r="G139" i="2"/>
  <c r="B12" i="9" s="1"/>
  <c r="E128" i="2"/>
  <c r="E136" i="2"/>
  <c r="G136" i="2"/>
  <c r="B14" i="9" s="1"/>
  <c r="G128" i="2"/>
  <c r="B10" i="9" s="1"/>
  <c r="G41" i="2"/>
  <c r="B3" i="9" s="1"/>
  <c r="E41" i="2"/>
  <c r="E133" i="2"/>
  <c r="G133" i="2"/>
  <c r="B11" i="9" s="1"/>
  <c r="G124" i="2"/>
  <c r="B9" i="9" s="1"/>
  <c r="F124" i="2"/>
  <c r="E124" i="2"/>
  <c r="G113" i="2"/>
  <c r="B8" i="9" s="1"/>
  <c r="E113" i="2"/>
  <c r="F24" i="6" l="1"/>
  <c r="G11" i="4"/>
  <c r="H6" i="5"/>
  <c r="G5" i="6"/>
  <c r="G51" i="2"/>
  <c r="B4" i="9" s="1"/>
  <c r="E51" i="2"/>
  <c r="G71" i="2"/>
  <c r="B5" i="9" s="1"/>
  <c r="E71" i="2"/>
  <c r="E14" i="2" l="1"/>
  <c r="G14" i="2" l="1"/>
  <c r="G163" i="2" l="1"/>
  <c r="G165" i="2" s="1"/>
  <c r="G168" i="2" s="1"/>
  <c r="B2" i="9"/>
  <c r="B18" i="9" s="1"/>
  <c r="G70" i="5"/>
  <c r="G124" i="5"/>
  <c r="G37" i="5"/>
  <c r="G25" i="5"/>
  <c r="G8" i="5"/>
  <c r="F97" i="5" l="1"/>
  <c r="G97" i="5" s="1"/>
  <c r="F96" i="5"/>
  <c r="G93" i="5"/>
  <c r="G57" i="5"/>
  <c r="G56" i="5"/>
  <c r="G55" i="5"/>
  <c r="G54" i="5"/>
  <c r="G53" i="5"/>
  <c r="G52" i="5"/>
  <c r="G51" i="5"/>
  <c r="G50" i="5"/>
  <c r="G45" i="5"/>
  <c r="G44" i="5"/>
  <c r="G43" i="5"/>
  <c r="G42" i="5"/>
  <c r="G41" i="5"/>
  <c r="G40" i="5"/>
  <c r="G39" i="5"/>
  <c r="G38" i="5"/>
  <c r="G33" i="5"/>
  <c r="G32" i="5"/>
  <c r="G31" i="5"/>
  <c r="G30" i="5"/>
  <c r="G29" i="5"/>
  <c r="G28" i="5"/>
  <c r="G27" i="5"/>
  <c r="G26" i="5"/>
  <c r="F22" i="5"/>
  <c r="G22" i="5" s="1"/>
  <c r="G23" i="5" s="1"/>
  <c r="F16" i="5"/>
  <c r="G16" i="5" s="1"/>
  <c r="F15" i="5"/>
  <c r="G15" i="5" s="1"/>
  <c r="F14" i="5"/>
  <c r="G14" i="5" s="1"/>
  <c r="F13" i="5"/>
  <c r="G13" i="5" s="1"/>
  <c r="F12" i="5"/>
  <c r="G12" i="5" s="1"/>
  <c r="F11" i="5"/>
  <c r="G11" i="5" s="1"/>
  <c r="F10" i="5"/>
  <c r="G10" i="5" s="1"/>
  <c r="F9" i="5"/>
  <c r="G9" i="5" s="1"/>
  <c r="G18" i="5" s="1"/>
  <c r="G20" i="5" s="1"/>
  <c r="G8" i="3"/>
  <c r="G47" i="5" l="1"/>
  <c r="G35" i="5"/>
  <c r="G59" i="5"/>
  <c r="G98" i="5"/>
  <c r="G125" i="5" s="1"/>
  <c r="E163" i="2"/>
  <c r="E165" i="2" s="1"/>
</calcChain>
</file>

<file path=xl/sharedStrings.xml><?xml version="1.0" encoding="utf-8"?>
<sst xmlns="http://schemas.openxmlformats.org/spreadsheetml/2006/main" count="1284" uniqueCount="484">
  <si>
    <t>New</t>
  </si>
  <si>
    <t>Contractual Employees</t>
  </si>
  <si>
    <t>Casual Labour and Internship</t>
  </si>
  <si>
    <t>Leave Allowance</t>
  </si>
  <si>
    <t>NSSF</t>
  </si>
  <si>
    <t>Gratuity-Contractual Employees</t>
  </si>
  <si>
    <t>Electricity</t>
  </si>
  <si>
    <t>Telephone, Telex, Facsmile and Mobile Phone Service</t>
  </si>
  <si>
    <t>Payment of Telephone Expenses</t>
  </si>
  <si>
    <t>Internet Connections</t>
  </si>
  <si>
    <t>Courier and Postal Services</t>
  </si>
  <si>
    <t>Payment of Courier and Postal Services</t>
  </si>
  <si>
    <t>Travel Costs (Airlines, Bus, Railway, Mileage Allowances, etc.)</t>
  </si>
  <si>
    <t>Accommodation - Domestic Travel</t>
  </si>
  <si>
    <t>Daily Subsistence Allowance</t>
  </si>
  <si>
    <t>Publishing and Printing Services</t>
  </si>
  <si>
    <t>Payment of Publishing and Printing Services</t>
  </si>
  <si>
    <t>Advertising, Awareness and Publicity Campaigns</t>
  </si>
  <si>
    <t>Payment of Advertising, Awareness and Publicity Campaigns</t>
  </si>
  <si>
    <t>Catering Services (Receptions), Accommodation, Gifts, Food and Drinks</t>
  </si>
  <si>
    <t>Other Committee Expenses</t>
  </si>
  <si>
    <t>NGCDFC Allowance</t>
  </si>
  <si>
    <t>Purchase of Uniforms and Clothing - Staff</t>
  </si>
  <si>
    <t>General Office Supplies (Papers, Pencils, Forms, Small Office Equipment etc.)</t>
  </si>
  <si>
    <t>Supplies and Accessories for Computers and Printers</t>
  </si>
  <si>
    <t>Sanitary and Cleaning Materials, Supplies and Services</t>
  </si>
  <si>
    <t>Payment of Sanitary and Cleaning Materials, Supplies and Services</t>
  </si>
  <si>
    <t>Refined Fuels and Lubricants for Transport</t>
  </si>
  <si>
    <t>Purchase of Refined Fuels and Lubricants for Transport</t>
  </si>
  <si>
    <t>Bank Service Commission and Charges</t>
  </si>
  <si>
    <t>Maintenance Expenses - Motor Vehicles</t>
  </si>
  <si>
    <t>Maintenance of Office Furniture and Equipment</t>
  </si>
  <si>
    <t>Payment of Maintenance of Office Furniture and Equipment</t>
  </si>
  <si>
    <t>Payment of Daily Subsistence Allowance</t>
  </si>
  <si>
    <t>Production and Printing of Training Materials</t>
  </si>
  <si>
    <t>Hire of Training Facilities and Equipment</t>
  </si>
  <si>
    <t>Accommodation Allowance</t>
  </si>
  <si>
    <t>Bursary Special Schools</t>
  </si>
  <si>
    <t>To cater for any unforeseen occurrences in the constituency during the financial year</t>
  </si>
  <si>
    <t>SECURITY PROJECTS</t>
  </si>
  <si>
    <t>SPORTS PROJECTS</t>
  </si>
  <si>
    <t>Constituency Sports Tournament</t>
  </si>
  <si>
    <t>KSHS</t>
  </si>
  <si>
    <t>TOTAL</t>
  </si>
  <si>
    <t xml:space="preserve"> </t>
  </si>
  <si>
    <t>Wenwa Primary School</t>
  </si>
  <si>
    <t>Cherwa Primary School</t>
  </si>
  <si>
    <t>Guu Primary School</t>
  </si>
  <si>
    <t>Obuora Primary School</t>
  </si>
  <si>
    <t>Anding'o Bware Primary School</t>
  </si>
  <si>
    <t>Bungumeri Primary School</t>
  </si>
  <si>
    <t>Pap Lisana Primary School</t>
  </si>
  <si>
    <t>Naki Primary School</t>
  </si>
  <si>
    <t>Kandiege Primary School</t>
  </si>
  <si>
    <t>Ragen AIC Secondary School</t>
  </si>
  <si>
    <t>Nyabola Secondary School</t>
  </si>
  <si>
    <t>TERTIARY INSTITUTION PROJECT</t>
  </si>
  <si>
    <t>PROJECT NAME</t>
  </si>
  <si>
    <t>4-0042-244-2630209-263-2023-2024-1</t>
  </si>
  <si>
    <t>4-0042-244-2630209-263-2023-2024-2</t>
  </si>
  <si>
    <t>4-0042-244-2630209-263-2023-2024-3</t>
  </si>
  <si>
    <t>4-0042-244-2630209-263-2023-2024-6</t>
  </si>
  <si>
    <t>4-0042-244-2630209-263-2023-2024-10</t>
  </si>
  <si>
    <t>4-0042-244-2630209-263-2023-2024-13</t>
  </si>
  <si>
    <t>4-0042-244-2630209-263-2023-2024-14</t>
  </si>
  <si>
    <t>4-0042-244-2630209-263-2023-2024-17</t>
  </si>
  <si>
    <t>Nyakach NG-CDF Strategic Plan</t>
  </si>
  <si>
    <t>Regional Sports Tournament</t>
  </si>
  <si>
    <t>Bursary Secondary Schools</t>
  </si>
  <si>
    <t>4-0042-3110701-108-2023-2024-1</t>
  </si>
  <si>
    <t>GFS CODE</t>
  </si>
  <si>
    <t>ACIVITY</t>
  </si>
  <si>
    <t>RATE</t>
  </si>
  <si>
    <t>MONTHS</t>
  </si>
  <si>
    <t>Type setting, editing &amp; proof reading</t>
  </si>
  <si>
    <t>Payment of for the type setting, editing and proof reading expenses</t>
  </si>
  <si>
    <t>Validation conference</t>
  </si>
  <si>
    <t>Printing</t>
  </si>
  <si>
    <t>Launch</t>
  </si>
  <si>
    <t>Facilitate the lauch of the final plan</t>
  </si>
  <si>
    <t>Consultants professional fees</t>
  </si>
  <si>
    <t>Payment of professional fees to the cosultants</t>
  </si>
  <si>
    <t>EXPENDITURE ITEMS</t>
  </si>
  <si>
    <t>Item</t>
  </si>
  <si>
    <t>Description</t>
  </si>
  <si>
    <t>Scale</t>
  </si>
  <si>
    <t>Number</t>
  </si>
  <si>
    <t>Rate</t>
  </si>
  <si>
    <t>Accounts Assistant</t>
  </si>
  <si>
    <t>CSG 11</t>
  </si>
  <si>
    <t>Clerk of Works</t>
  </si>
  <si>
    <t>Information Communication Technology Assistant</t>
  </si>
  <si>
    <t>CSG 12</t>
  </si>
  <si>
    <t>Records Management Assistant</t>
  </si>
  <si>
    <t>Driver</t>
  </si>
  <si>
    <t>CSG 13</t>
  </si>
  <si>
    <t>Groundsman</t>
  </si>
  <si>
    <t>CSG 14</t>
  </si>
  <si>
    <t>Office Assistant</t>
  </si>
  <si>
    <t>Watchman</t>
  </si>
  <si>
    <t>Employer Contribution to NSSF</t>
  </si>
  <si>
    <t>USE OF GOODS AND SERVICES</t>
  </si>
  <si>
    <t>Utilities, Supplies and Services</t>
  </si>
  <si>
    <t>Water &amp; Sewerage Charges</t>
  </si>
  <si>
    <t>Gas Expenses</t>
  </si>
  <si>
    <t>Office Rent</t>
  </si>
  <si>
    <t>Communication, Supplies and Services</t>
  </si>
  <si>
    <t>Domestic Travel and Subsistence &amp; Other Transport Costs</t>
  </si>
  <si>
    <t>Printing, Advertising and Information Supplies &amp; Services</t>
  </si>
  <si>
    <t>Subscriptions to Newspapers, Magazines and Periodicals</t>
  </si>
  <si>
    <t>Hospitality Supplies and Services</t>
  </si>
  <si>
    <t>National Celebrations</t>
  </si>
  <si>
    <t xml:space="preserve">Commitee Expenses </t>
  </si>
  <si>
    <t xml:space="preserve">Other Commitee Expenses </t>
  </si>
  <si>
    <t>Members</t>
  </si>
  <si>
    <t>Chair</t>
  </si>
  <si>
    <t>Insurance Costs</t>
  </si>
  <si>
    <t>Specialised Materials and Services</t>
  </si>
  <si>
    <t>Office and General Supplies and Services</t>
  </si>
  <si>
    <t>Fuel , Oil &amp; Lubricants</t>
  </si>
  <si>
    <t>Refined Fuels and Lubricants - Other</t>
  </si>
  <si>
    <t>Other Fuels (wood, charcoal, cooking gas etc.)</t>
  </si>
  <si>
    <t>Other Operating Expenses</t>
  </si>
  <si>
    <t>Contracted Guards and Cleaning Services</t>
  </si>
  <si>
    <t>Contracted Professional Services - e.g. Strategic Plan</t>
  </si>
  <si>
    <t>ICT Hubs</t>
  </si>
  <si>
    <t>Routine Maintenance - Vehicles and Other  Transport Equipment</t>
  </si>
  <si>
    <t>Routine Maintenance - Other Assets</t>
  </si>
  <si>
    <t>Maintenance of Buildings and Stations - Non-Residential</t>
  </si>
  <si>
    <t>AMOUNT PER MONTH</t>
  </si>
  <si>
    <t>AMOUNT PER ANNUM</t>
  </si>
  <si>
    <t>Payment of Supplies and Accessories for Computers and Printers</t>
  </si>
  <si>
    <t>Cater for the expenses of draft strategic validation forums &amp; conference</t>
  </si>
  <si>
    <t>Payment for the printing of 100 copies of the  final version of strategic plan</t>
  </si>
  <si>
    <t>4-042-244-2211310-108-2023-2024-1</t>
  </si>
  <si>
    <t>4-042-244-2211310-108-2023-2024-2</t>
  </si>
  <si>
    <t>4-042-244-2211310-108-2023-2024-3</t>
  </si>
  <si>
    <t>4-042-244-2211310-108-2023-2024-4</t>
  </si>
  <si>
    <t>4-042-244-2211310-108-2023-2024-5</t>
  </si>
  <si>
    <t>NO.</t>
  </si>
  <si>
    <t>Accounts Assistant/clerk</t>
  </si>
  <si>
    <t>Project coordinator</t>
  </si>
  <si>
    <t>Purchase of office furniture</t>
  </si>
  <si>
    <t>Sub Total 1</t>
  </si>
  <si>
    <t>Sub Total 2</t>
  </si>
  <si>
    <t>Sub Total 3</t>
  </si>
  <si>
    <t>Sub Total 9</t>
  </si>
  <si>
    <t>Sub Total 8</t>
  </si>
  <si>
    <t>Sub Total 6</t>
  </si>
  <si>
    <t>Sub Total 7</t>
  </si>
  <si>
    <t>Sub Total 4</t>
  </si>
  <si>
    <t>Sub Total 5</t>
  </si>
  <si>
    <t>Housing fund Levy</t>
  </si>
  <si>
    <t>Hire of transport services</t>
  </si>
  <si>
    <t>Onwang'o Primary School</t>
  </si>
  <si>
    <t>Thurdibuoro Primary School</t>
  </si>
  <si>
    <t>Bugo Primary School</t>
  </si>
  <si>
    <t>Olembo Secondary School</t>
  </si>
  <si>
    <t>Kabete Primary School</t>
  </si>
  <si>
    <t>Ng'omo Primary School</t>
  </si>
  <si>
    <t>PRIMARY SCHOOLS PROJECTS</t>
  </si>
  <si>
    <t>NATIONAL GOVERNMENT CONSTITUENCIES DEVELOPMENT FUND BOARD</t>
  </si>
  <si>
    <t>PROJECT PROPOSALS FOR NYAKACH NATIONAL GOVERNMENT CONSTITUENCY DEVELOPMENT FUND</t>
  </si>
  <si>
    <t>FINANCIAL YEAR 2023/2024</t>
  </si>
  <si>
    <t>S/NO.</t>
  </si>
  <si>
    <t>Project Number</t>
  </si>
  <si>
    <t>Project Name</t>
  </si>
  <si>
    <t xml:space="preserve">Project Activity </t>
  </si>
  <si>
    <t>Original Cost</t>
  </si>
  <si>
    <t>Amount Allocated (Kshs)</t>
  </si>
  <si>
    <t xml:space="preserve">Status </t>
  </si>
  <si>
    <t>ADMINISTRATION PROJECTS</t>
  </si>
  <si>
    <t>4-0042-244-2110201-100-2023-2024-1</t>
  </si>
  <si>
    <t>4-0042-244-2640510-110-2023-2024-1</t>
  </si>
  <si>
    <t>4-0042-244-2640507-113-2023-2024-1</t>
  </si>
  <si>
    <t>4-0042-244-2110202-100-2023-2024-2</t>
  </si>
  <si>
    <t>4-0042-244-2110320-100-2023-2024-3</t>
  </si>
  <si>
    <t>4-0042-244-2120201-100-2023-2024-4</t>
  </si>
  <si>
    <t>Payment of Electricity Charges</t>
  </si>
  <si>
    <t>Other Fuels (Wood, Charcoal, Cooking Gas)</t>
  </si>
  <si>
    <t>Payment of Other Fuels (Wood, Charcoal, Cooking Gas Expenses)</t>
  </si>
  <si>
    <t>Telephone, Telex, Facsimile and Mobile Phone Service</t>
  </si>
  <si>
    <t>Payment of Internet Connections</t>
  </si>
  <si>
    <t>Travel Costs (Airlines, Bus, Railway, Mileage Allowances)</t>
  </si>
  <si>
    <t>Payment of Transport Expenses</t>
  </si>
  <si>
    <t>Hire of Transport</t>
  </si>
  <si>
    <t>Payment of Hire of Transport</t>
  </si>
  <si>
    <t>Payment of Catering Services (Receptions), Accommodation, Gifts, Food and Drinks</t>
  </si>
  <si>
    <t>NG-CDFC Allowances</t>
  </si>
  <si>
    <t>Motor Vehicle Insurance</t>
  </si>
  <si>
    <t>Purchase of Uniforms and Clothing - NG-CDF Staff</t>
  </si>
  <si>
    <t>General Office Supplies (Papers, Pencil, Forms, Small Office Equipment)</t>
  </si>
  <si>
    <t>Purchase of General Office Supplies (Papers, Pencil, Forms, Small Office Equipment)</t>
  </si>
  <si>
    <t>Payment of Bank Service Commission and Charges</t>
  </si>
  <si>
    <t>Maintenances Expenses - Motor Vehicles</t>
  </si>
  <si>
    <t>Payment of Maintenance Expenses - Motor Vehicles- Toyota Landcruiser KBB 586T</t>
  </si>
  <si>
    <t>Committee Allowances</t>
  </si>
  <si>
    <t>Payment of Committee Allowances</t>
  </si>
  <si>
    <t>4-0042-244-2210802-114-2023-2024-1</t>
  </si>
  <si>
    <t>Purchase of Office Camera and video equipment</t>
  </si>
  <si>
    <t>4-0042-244-2211201-114-2023-2024-2</t>
  </si>
  <si>
    <t>4-0042-244-2210201-111-2023-2024-1</t>
  </si>
  <si>
    <t>4-0042-244-2210301-111-2023-2024-2</t>
  </si>
  <si>
    <t>4-0042-244-2210302-111-2023-2024-3</t>
  </si>
  <si>
    <t>4-0042-244-2210303-111-2023-2024-4</t>
  </si>
  <si>
    <t>4-0042-244-2210502-111-2023-2024-6</t>
  </si>
  <si>
    <t>4-0042-244-2210504-111-2023-2024-7</t>
  </si>
  <si>
    <t>4-0042-244-2210701-111-2023-2024-8</t>
  </si>
  <si>
    <t>4-0042-244-2210811-111-2023-2024-5</t>
  </si>
  <si>
    <t>Travel Allowance on Training</t>
  </si>
  <si>
    <t>Payment of Travel Allowance of NG-CDFC, National Government Officers and PMCs during trainings on NG-CDF related issues</t>
  </si>
  <si>
    <t>4-0042-244-2210703-111-2023-2024-10</t>
  </si>
  <si>
    <t>4-0042-244-2210704-111-2023-2024-11</t>
  </si>
  <si>
    <t>4-0042-244-2210710-111-2023-2024-12</t>
  </si>
  <si>
    <t>4-0042-244-2210801-111-2023-2024-13</t>
  </si>
  <si>
    <t>4-0042-244-2210802-111-2023-2024-14</t>
  </si>
  <si>
    <t>4-0042-244-2211101-111-2023-2024-15</t>
  </si>
  <si>
    <t>4-0042-244-2211201-111-2023-2024-17</t>
  </si>
  <si>
    <t>4-0042-244-2211102-111-2023-2024-16</t>
  </si>
  <si>
    <t>Remuneration of Instructors and Contract Based Training Services- Drug and HIV trainings are mandatory</t>
  </si>
  <si>
    <t>Payment of Instructors and Contract Based Training Services during NG-CDF Staff, NG-CDFC and PMCs Training</t>
  </si>
  <si>
    <t>4-0042-244-2630210-263-2023-2024-4</t>
  </si>
  <si>
    <t>4-0042-244-2630210-263-2023-2024-7</t>
  </si>
  <si>
    <t>4-0042-244-2630210-263-2023-2024-8</t>
  </si>
  <si>
    <t>Ongoing</t>
  </si>
  <si>
    <t>Completion of one classroom: Walling, roofing, plastering, tiling and painting</t>
  </si>
  <si>
    <t>Ochol Primary School</t>
  </si>
  <si>
    <t>4-0042-244-2630210-263-2023-2024-1</t>
  </si>
  <si>
    <t>4-0042-244-2630210-263-2023-2024-2</t>
  </si>
  <si>
    <t>4-0042-244-2630211-263-2022-2023-1</t>
  </si>
  <si>
    <t>BURSARY</t>
  </si>
  <si>
    <t>4-0042-244-2640101-103-2023-2024-1</t>
  </si>
  <si>
    <t>Payment of bursary to needy students in secondary schools</t>
  </si>
  <si>
    <t>Payment of bursary to needy students in special schools</t>
  </si>
  <si>
    <t>Bursary Tertiary Institutions</t>
  </si>
  <si>
    <t>4-0042-244-2640200-101-2023-2024-1</t>
  </si>
  <si>
    <t>Emergency Reserve</t>
  </si>
  <si>
    <t>West Nyakach Chief's Office</t>
  </si>
  <si>
    <t>Facilitate Regional Sports Tournament in partnership with other Constituencies within the Region</t>
  </si>
  <si>
    <t>4-0042-244-2640510-110-2023-2024-2</t>
  </si>
  <si>
    <t>4-0042-244-2640510-110-2023-2024-3</t>
  </si>
  <si>
    <t>4-0042-244-2640510-110-2023-2024-4</t>
  </si>
  <si>
    <t>4-0042-244-2640510-110-2023-2024-5</t>
  </si>
  <si>
    <t>4-0042-244-2640510-110-2023-2024-6</t>
  </si>
  <si>
    <t>4-0042-244-2640510-110-2023-2024-7</t>
  </si>
  <si>
    <t>4-0042-244-2640510-110-2023-2024-8</t>
  </si>
  <si>
    <t>4-0042-244-2640510-110-2023-2024-9</t>
  </si>
  <si>
    <t>OTHER PROJECTS</t>
  </si>
  <si>
    <t xml:space="preserve">NG-CDF Office Motorcycle </t>
  </si>
  <si>
    <t>Purchase of one office motorcycle- Yamaha YBR 125G (101-130CC)</t>
  </si>
  <si>
    <t>Consultancy fees: Refreshments and facilitation during stakeholders’ validation forums, printing of the final document, launch and dissemination of the strategic plan</t>
  </si>
  <si>
    <t>4-0042-244-2210702-111-2023-2024-18</t>
  </si>
  <si>
    <t>Office Laptop</t>
  </si>
  <si>
    <t>ANNEX 1-OFFICE ADMINISTRATION &amp; RECURRENT EXPENDITURE</t>
  </si>
  <si>
    <t>ANNEX 2-MONITORING EVALUATION AND CAPACITY BUILDING</t>
  </si>
  <si>
    <t>ANNEX 3-STRATEGIC PLAN PREPARATION</t>
  </si>
  <si>
    <t>ANNEX 4-CONSTITUENCY OVERSIGHT COMMITTTEE</t>
  </si>
  <si>
    <t>Payment of Other Committee Expenses</t>
  </si>
  <si>
    <t xml:space="preserve">Payment of Accommodation - Domestic Travel </t>
  </si>
  <si>
    <t xml:space="preserve">Payment of NG-CDFC Allowances </t>
  </si>
  <si>
    <t xml:space="preserve">Payment of Accommodation to NG-CDFC, National Government Officers  during training of  NGCDFC and PMCs </t>
  </si>
  <si>
    <t>Payment of Hire of Facilities and Equipment  for training of NGCDFC and PMCs</t>
  </si>
  <si>
    <t>Payment of Production and Printing of Materials and reports for training of NGCDFC and PMCs</t>
  </si>
  <si>
    <t>4-0042-244-2210802-114-2023-2024-2</t>
  </si>
  <si>
    <t>4-0042-244-2210802-114-2023-2024-3</t>
  </si>
  <si>
    <t>4-0042-244-2210303-114-2023-2024-4</t>
  </si>
  <si>
    <t>4-0042-244-2210502-114-2023-2024-5</t>
  </si>
  <si>
    <t>4-0042-244-2210504-114-2023-2024-6</t>
  </si>
  <si>
    <t>4-0042-244-2210201-114-2023-2024-7</t>
  </si>
  <si>
    <t>4-0042-244-2211201-114-2023-2024-8</t>
  </si>
  <si>
    <t>Completion of 3 classrooms: Tiling</t>
  </si>
  <si>
    <t>Office Camera</t>
  </si>
  <si>
    <t>Nyakach NG-CDF Offices</t>
  </si>
  <si>
    <t>ALLOC.</t>
  </si>
  <si>
    <t>Purchase of One laptop Computers</t>
  </si>
  <si>
    <t>Total Amount PA</t>
  </si>
  <si>
    <t>Total Amount PM</t>
  </si>
  <si>
    <t>Motor Vehicle insurance Insurance-New Toyota landcruiser(Approved purchase FY 2022/2023)</t>
  </si>
  <si>
    <t xml:space="preserve"> Motor cycle insurance Insurance-Prposed purchase FY 2023/2024</t>
  </si>
  <si>
    <t>NHIF</t>
  </si>
  <si>
    <t>LESS-NHIF</t>
  </si>
  <si>
    <t>ADD:NHIF for 9 staff</t>
  </si>
  <si>
    <t>4-0042-244-2120201-100-2023-2024-6</t>
  </si>
  <si>
    <t>4-0042-244-2710102-100-2023-2024-7</t>
  </si>
  <si>
    <t>St. Lawrence Kogola Secondary School</t>
  </si>
  <si>
    <t>Rae Girls Secondary School</t>
  </si>
  <si>
    <t>Nyakach Girls High School</t>
  </si>
  <si>
    <t>Magunga Secondary School</t>
  </si>
  <si>
    <t>Apondo Kasaye Secondary School</t>
  </si>
  <si>
    <t>Abwao Secondary School</t>
  </si>
  <si>
    <t>Wasare Primary School</t>
  </si>
  <si>
    <t>Olwa Special School</t>
  </si>
  <si>
    <t>Abwao Primary School</t>
  </si>
  <si>
    <t>Payment of NG-CDFC Allowances</t>
  </si>
  <si>
    <t>4-0042-244-2210101-100-2023-2024-8</t>
  </si>
  <si>
    <t>4-0042-244-2211204-100-2023-2024-9</t>
  </si>
  <si>
    <t>4-0042-244-2210201-100-2023-2024-10</t>
  </si>
  <si>
    <t>4-0042-244-2210202-100-2023-2024-11</t>
  </si>
  <si>
    <t>4-0042-244-2210203-100-2023-2024-12</t>
  </si>
  <si>
    <t>4-0042-244-2210301-100-2023-2024-13</t>
  </si>
  <si>
    <t>4-0042-244-2210302-100-2023-2024-14</t>
  </si>
  <si>
    <t>4-0042-244-2210303-100-2023-2024-15</t>
  </si>
  <si>
    <t>4-0042-244-2210502-100-2023-2024-16</t>
  </si>
  <si>
    <t>4-0042-244-2210504-100-2023-2024-17</t>
  </si>
  <si>
    <t>Motorcycle Insurance</t>
  </si>
  <si>
    <t>4-0042-244-2210904-100-2023-2024-22</t>
  </si>
  <si>
    <t>4-0042-244-2211102-100-2023-2024-26</t>
  </si>
  <si>
    <t>4-0042-244-2220202-100-2023-2024-32</t>
  </si>
  <si>
    <t>Payment of Motor Vehicle Insurance - New Toyota Landcruiser (Purchase of new MV Approved- FY 2022/2023)</t>
  </si>
  <si>
    <t>Payment of Motorcycle Insurance- Proposed Purchase in FY 2023/2024</t>
  </si>
  <si>
    <t>SECONDARY SCHOOL PROJECTS</t>
  </si>
  <si>
    <t>Payment of Hire of Facilities and Equipment for training of NG-CDFC and PMCs</t>
  </si>
  <si>
    <t>Payment of Production and Printing of Materials and Reports for training of NG-CDFC and PMCs</t>
  </si>
  <si>
    <t>Payment of Basic Wages to 8 Casual Employees and Interns (Annex 1)</t>
  </si>
  <si>
    <t>Housing Levy</t>
  </si>
  <si>
    <t>4-0042-244-2210703-111-2023-2024-9</t>
  </si>
  <si>
    <t>4-0042-244-2210704-111-2023-2024-10</t>
  </si>
  <si>
    <t>4-0042-244-2210710-111-2023-2024-11</t>
  </si>
  <si>
    <t>4-0042-244-2210801-111-2023-2024-12</t>
  </si>
  <si>
    <t>4-0042-244-2210802-111-2023-2024-13</t>
  </si>
  <si>
    <t>4-0042-244-2211101-111-2023-2024-14</t>
  </si>
  <si>
    <t>4-0042-244-2211102-111-2023-2024-15</t>
  </si>
  <si>
    <t>4-0042-244-2211201-111-2023-2024-16</t>
  </si>
  <si>
    <t>4-0042-244-2210702-111-2023-2024-17</t>
  </si>
  <si>
    <t>4-0042-244-2211201-114-2023-2024-18</t>
  </si>
  <si>
    <t>4-0042-244-2630210-263-2023-2024-3</t>
  </si>
  <si>
    <t>4-0042-244-2630210-263-2023-2024-5</t>
  </si>
  <si>
    <t>4-0042-244-2630210-263-2023-2024-6</t>
  </si>
  <si>
    <t>4-0042-244-2640106-103-2023-2024-2</t>
  </si>
  <si>
    <t>4-0042-244-2640102-103-2023-2024-3</t>
  </si>
  <si>
    <t>Remuneration of Instructors and Contract Based Training Services</t>
  </si>
  <si>
    <t>4-0042-244-2210801-114-2023-2024-2</t>
  </si>
  <si>
    <t>4-0042-244-2210702-114-2023-2024-3</t>
  </si>
  <si>
    <t>Nyakach Technical Training Institute</t>
  </si>
  <si>
    <t>Nyakach NG-CDF Office ICT Hub</t>
  </si>
  <si>
    <t>4-0042-244-2211304-100-2023-2024-5</t>
  </si>
  <si>
    <t>4-0042-244-2210604-100-2023-2024-18</t>
  </si>
  <si>
    <t>4-0042-244-2210801-100-2023-2024-19</t>
  </si>
  <si>
    <t>4-0042-244-2210811-100-2023-2024-20</t>
  </si>
  <si>
    <t>4-0042-244-2210802-100-2023-2024-21</t>
  </si>
  <si>
    <t>4-0042-244-2210904-100-2023-2024-23</t>
  </si>
  <si>
    <t>4-0042-244-2211016-100-2032-2024-24</t>
  </si>
  <si>
    <t>4-0042-244-2211101-100-2023-2024-25</t>
  </si>
  <si>
    <t>4-0042-244-2211102-100-2023-2024-27</t>
  </si>
  <si>
    <t>4-0042-244-2211103-100-2023-2024-28</t>
  </si>
  <si>
    <t>4-0042-244-2211201-100-2023-2024-29</t>
  </si>
  <si>
    <t>4-0042-244-2211301-100-2023-2024-30</t>
  </si>
  <si>
    <t>4-0042-244-2220101-100-2023-2024-31</t>
  </si>
  <si>
    <t>New-See BoQ</t>
  </si>
  <si>
    <t>Purchase of 51 Seater Isuzu bus for the Institute</t>
  </si>
  <si>
    <t>ENVIRONMENT PROJECTS</t>
  </si>
  <si>
    <t>Ongoing-See BoQ</t>
  </si>
  <si>
    <t>Completion of 120 students capacity Science Laboratory: Slabbing, fittings, plastering, tiling, painting, electrification, water and gas systems</t>
  </si>
  <si>
    <t>Construction to completion of four new classrooms and equipping with 60 desks each at Kshs.5,000</t>
  </si>
  <si>
    <t>Kasawo Primary School</t>
  </si>
  <si>
    <t>Keyo Nyadundo Primary School</t>
  </si>
  <si>
    <t>Kobeto Primary School</t>
  </si>
  <si>
    <t>Kosogo Primary School</t>
  </si>
  <si>
    <t>Kusa Primary School</t>
  </si>
  <si>
    <t>Nduga Primary School</t>
  </si>
  <si>
    <t>4-0042-244-2630209-263-2023-2024-32</t>
  </si>
  <si>
    <t>Nyabondo Boys Boarding Primary School</t>
  </si>
  <si>
    <t>4-0042-244-2630209-263-2023-2024-33</t>
  </si>
  <si>
    <t>Nyabondo Girls Boarding Primary School</t>
  </si>
  <si>
    <t>4-0042-244-2630209-263-2023-2024-35</t>
  </si>
  <si>
    <t>Nyamarimba Primary School</t>
  </si>
  <si>
    <t>Orobi Primary School</t>
  </si>
  <si>
    <t>Sigoti Primary School</t>
  </si>
  <si>
    <t>GRAND TOTAL</t>
  </si>
  <si>
    <t>Kanyateng Primary School</t>
  </si>
  <si>
    <t>Kawili Primary School</t>
  </si>
  <si>
    <t>Miriu Primary School</t>
  </si>
  <si>
    <t>Ngomo Primary School</t>
  </si>
  <si>
    <t>Nyadina Primary School</t>
  </si>
  <si>
    <t>Odhong Primary School</t>
  </si>
  <si>
    <t>Onego Primary School</t>
  </si>
  <si>
    <t>Oremo Primary School</t>
  </si>
  <si>
    <t>Rakwaro Primary School</t>
  </si>
  <si>
    <t>Radienya Primary School</t>
  </si>
  <si>
    <t>Kibwuon Primary School</t>
  </si>
  <si>
    <t>Kodum Primary School</t>
  </si>
  <si>
    <t>Oremo Secondary School</t>
  </si>
  <si>
    <t>Cumulative Allocation</t>
  </si>
  <si>
    <t>Staff Salaries and Remuneration</t>
  </si>
  <si>
    <t>Gratuity - Contractual Employees</t>
  </si>
  <si>
    <t>GOODS AND SERVICES</t>
  </si>
  <si>
    <t>Payment of Accommodation - Domestic Travel</t>
  </si>
  <si>
    <t>MONITORING, EVALUATION AND CAPACITY BUILDING (ANNEX 2)</t>
  </si>
  <si>
    <t xml:space="preserve">Payment of Accommodation to NG-CDFC, National Government Officers  during training of  NG-CDFC and PMCs </t>
  </si>
  <si>
    <t>4-0042-244-2630209-263-2023-2024-4</t>
  </si>
  <si>
    <t>4-0042-244-2630209-263-2023-2024-5</t>
  </si>
  <si>
    <t>4-0042-244-2630209-263-2023-2024-7</t>
  </si>
  <si>
    <t>4-0042-244-2630209-263-2023-2024-9</t>
  </si>
  <si>
    <t>Renovation to completion of Administration Block comprising of 5 offices: Plastering, fittings, tiling and painting</t>
  </si>
  <si>
    <t>4-0042-244-2630209-263-2023-2024-15</t>
  </si>
  <si>
    <t>4-0042-244-2630209-263-2023-2024-16</t>
  </si>
  <si>
    <t>4-0042-244-2630209-263-2023-2024-18</t>
  </si>
  <si>
    <t>4-0042-244-2630209-263-2023-2024-19</t>
  </si>
  <si>
    <t>4-0042-244-2630209-263-2023-2024-20</t>
  </si>
  <si>
    <t>4-0042-244-2630209-263-2023-2024-21</t>
  </si>
  <si>
    <t>4-0042-244-2630209-263-2023-2024-22</t>
  </si>
  <si>
    <t>4-0042-244-2630209-263-2023-2024-23</t>
  </si>
  <si>
    <t>4-0042-244-2630209-263-2023-2024-24</t>
  </si>
  <si>
    <t>4-0042-244-2630209-263-2023-2024-25</t>
  </si>
  <si>
    <t>4-0042-244-2630209-263-2023-2024-26</t>
  </si>
  <si>
    <t>4-0042-244-2630209-263-2023-2024-27</t>
  </si>
  <si>
    <t>4-0042-244-2630209-263-2023-2024-28</t>
  </si>
  <si>
    <t>4-0042-244-2630209-263-2023-2024-29</t>
  </si>
  <si>
    <t>4-0042-244-2630209-263-2023-2024-30</t>
  </si>
  <si>
    <t>4-0042-244-2630209-263-2023-2024-31</t>
  </si>
  <si>
    <t>4-0042-244-2630209-263-2023-2024-34</t>
  </si>
  <si>
    <t>4-0042-244-2630210-263-2023-2024-9</t>
  </si>
  <si>
    <t>EMERGENCY RESERVE</t>
  </si>
  <si>
    <t>Construction to completion of two pit latrine blocks each with 8 latrines with one chamber catering for Persons With Disabilities</t>
  </si>
  <si>
    <t>Construction to completion of a 50 students capacity Science Laboratory installed with gas and water systems</t>
  </si>
  <si>
    <t>Completion of Administration Block consisting of 5 offices: Superstructure, walling, roofing, fittings, plastering, tiling, electrical works and painting</t>
  </si>
  <si>
    <t>Construction to completion of an Administration Block consisting of 5 offices and staffroom fitted with bookshelves</t>
  </si>
  <si>
    <t>Payment of bursary to needy students in tertiary institutions</t>
  </si>
  <si>
    <t>CONSTITUENCY OVERSIGHT COMMITTEE (ANNEX 4)</t>
  </si>
  <si>
    <t>SPO</t>
  </si>
  <si>
    <t>TER</t>
  </si>
  <si>
    <t>BUR</t>
  </si>
  <si>
    <t>SECU</t>
  </si>
  <si>
    <t>EMER</t>
  </si>
  <si>
    <t xml:space="preserve">SEC </t>
  </si>
  <si>
    <t>PRIM</t>
  </si>
  <si>
    <t>COC</t>
  </si>
  <si>
    <t>JSS GRANT</t>
  </si>
  <si>
    <t>To carry out Constituency Sports Tournament whereby the winning teams will be awarded with trophies, balls and uniforms</t>
  </si>
  <si>
    <t>Purchase of 3 Office Chairs at Kshs.45,000</t>
  </si>
  <si>
    <t>Construction to completion of new ICT Block at Kshs.2,500,000 and equipping with ICT equipment (VSAT, router, digital access kit and WI-FI at Kshs.1,500,000)</t>
  </si>
  <si>
    <t>Purchase of one HP Laptop (13th Gen.i7 SSD)</t>
  </si>
  <si>
    <t>Construction to completion of five door pit latrine block for girls with one door catering for Persons With Disabilities</t>
  </si>
  <si>
    <t>Construction to completion of one classroom at Kshs.1,200,000 and installation of gutters and downpipe for rainwater harvesting at Kshs.50,000</t>
  </si>
  <si>
    <t>JUNIOR SECONDARY SCHOOL PROJECTS MOE</t>
  </si>
  <si>
    <t>Construction to completion of one classroom at Kshs.1,200,000, installation of gutters, fascia board and downpipe for rainwater harvesting at Kshs.50,000 and equipping with 50 Locker desks at Kshs.225,000 and 50 chairs at Kshs.75,000</t>
  </si>
  <si>
    <t>Construction to completion of one classroom at Kshs.1,200,000, installation of gutters, fascia board and downpipe for rainwater harvesting at Kshs.50,000 and equipping with 48 Locker desks at Kshs.216,000 and 48 chairs at Kshs.72,000</t>
  </si>
  <si>
    <t>Construction to completion of one classroom at Kshs.1,200,000, installation of gutters, fascia board and downpipe for rainwater harvesting at Kshs.50,000 and equipping with 45 locker desks at Kshs.202,500 and 45 chairs at Kshs.67,500</t>
  </si>
  <si>
    <t>Construction to completion of one classroom at Kshs.1,200,000, installation of gutters, fascia board and downpipe for rainwater harvesting at Kshs.50,000 and equipping with 45 desks at Kshs.202,500 and 46 chairs at Kshs.68,933</t>
  </si>
  <si>
    <t>Construction to completion of a 50 students capacity computer Laboratory fitted with air conditioners at Kshs.5,000,000 and equipping with work tops, 6 central tables and 50 chairs at Kshs.500,000</t>
  </si>
  <si>
    <t>Construction to completion of four door sanitation block at Kshs.1,500,000 and 250  students capacity septic tank at Kshs.500,000</t>
  </si>
  <si>
    <t>Construction to completion of six doors ablution block at Kshs.1,500,000 and 200 students capacity septic tank at Kshs.500,000</t>
  </si>
  <si>
    <t>new-See valuation report</t>
  </si>
  <si>
    <t>Construction to completion of 6 door ablution block and 30.0 cubic metres septic tank at Kshs.2,500,000 and installation of 5000 litres water tank mounted on steel frames and pumping system at Kshs.1,000,000</t>
  </si>
  <si>
    <t>JUNIOR SECONDARY SCHOOL PROJECTS NG-CDF</t>
  </si>
  <si>
    <t>4-0042-244-2630209-263-2023-2024-36</t>
  </si>
  <si>
    <t>4-0042-244-2630209-263-2023-2024-37</t>
  </si>
  <si>
    <t>4-0042-244-2630209-263-2023-2024-38</t>
  </si>
  <si>
    <t>Renovation to completion of office block consisting of eight offices: Plastering, painting, internal wiring and connection to electricity mains</t>
  </si>
  <si>
    <t>Purchase of 0.64 Hectares of land for school expansion</t>
  </si>
  <si>
    <t>4-0042-244-2640509-112-2023-2024-1</t>
  </si>
  <si>
    <t>4-0042-244-2640509-112-2023-2024-2</t>
  </si>
  <si>
    <t>Purchase, transportation, planting and maintenance of 1000 tree seedlings</t>
  </si>
  <si>
    <t>Nyakach NG-CDF Office Furniture</t>
  </si>
  <si>
    <t>Payment of Basic Salaries to 9 Contractual NG-CDFC Staff (Annex 1)</t>
  </si>
  <si>
    <t>Payment of Leave Allowances to 9 Contractual NG-CDFC Staff (Annex 1)</t>
  </si>
  <si>
    <t>Employer Contribution to NSSF for 9 Contractual NG-CDFC Staff (Annex 1)</t>
  </si>
  <si>
    <t>Payment of Medical Insurance for 9 Contractual NG-CDFC Staff (Annex 1)</t>
  </si>
  <si>
    <t>Employer Contribution to Housing Levy for 9 Contractual NG-CDFC Staff (Annex 1)</t>
  </si>
  <si>
    <t>Payment of Gratuity to 9 Contractual NG-CDFC Staff (Annex 1)</t>
  </si>
  <si>
    <t>Purchase of Office Motor Vehicle</t>
  </si>
  <si>
    <r>
      <t>Additional allocation for purchase of one</t>
    </r>
    <r>
      <rPr>
        <sz val="12"/>
        <color rgb="FF000000"/>
        <rFont val="Footlight MT Light"/>
        <family val="1"/>
      </rPr>
      <t xml:space="preserve"> new Toyota Land cruiser Long chassis converted to 9 seater capacity 4X4 drive from Japan</t>
    </r>
  </si>
  <si>
    <t>ongoing</t>
  </si>
  <si>
    <t>4-0042-3110701-108-2023-2024-2</t>
  </si>
  <si>
    <t>4-0042-2211311-108-2023-2024-3</t>
  </si>
  <si>
    <t>4-0042-3110202-108-2023-2024-4</t>
  </si>
  <si>
    <t>4-0042-3110202-108-2023-2024-5</t>
  </si>
  <si>
    <t>4-0042-2211310-108-2023-2024-6</t>
  </si>
  <si>
    <t>S/N</t>
  </si>
  <si>
    <t>Kshs</t>
  </si>
  <si>
    <t>Amount Alloc.</t>
  </si>
  <si>
    <r>
      <t>Additional allocation for purchase of one</t>
    </r>
    <r>
      <rPr>
        <sz val="10"/>
        <color rgb="FF000000"/>
        <rFont val="Footlight MT Light"/>
        <family val="1"/>
      </rPr>
      <t xml:space="preserve"> new Toyota Land cruiser Long chassis converted to 9 seater capacity 4X4 drive from Japan</t>
    </r>
  </si>
  <si>
    <t>M&amp;E</t>
  </si>
  <si>
    <t>JSS-MOE</t>
  </si>
  <si>
    <t>JSS-NGCDF</t>
  </si>
  <si>
    <t>OTHERS</t>
  </si>
  <si>
    <t>ENVIRONMT</t>
  </si>
  <si>
    <t>ADMIN-STAFF</t>
  </si>
  <si>
    <t>ADMIN-GOODS &amp; SERVICES</t>
  </si>
  <si>
    <t>ITEM</t>
  </si>
  <si>
    <t>GRANT</t>
  </si>
  <si>
    <t>Cumulative Alloc.</t>
  </si>
  <si>
    <t>Ong'ielore Primary School</t>
  </si>
  <si>
    <t>4-0042-244-2630209-263-2023-2024-11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</si>
</sst>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_(* #,##0.00_);_(* \(#,##0.00\);_(* &quot;-&quot;??_);_(@_)"/>
    <numFmt numFmtId="165" formatCode="_(* #,##0_);_(* \(#,##0\);_(* &quot;-&quot;??_);_(@_)"/>
    <numFmt numFmtId="166" formatCode="_-* #,##0_-;\-* #,##0_-;_-* &quot;-&quot;??_-;_-@_-"/>
  </numFmts>
  <fonts count="25" x14ac:knownFonts="1">
    <font>
      <sz val="11"/>
      <color theme="1"/>
      <name val="Calibri"/>
      <family val="2"/>
      <scheme val="minor"/>
    </font>
    <font>
      <sz val="11"/>
      <color theme="1"/>
      <name val="Calibri"/>
      <family val="2"/>
      <scheme val="minor"/>
    </font>
    <font>
      <sz val="11"/>
      <name val="Times New Roman"/>
      <family val="1"/>
    </font>
    <font>
      <b/>
      <sz val="11"/>
      <name val="Times New Roman"/>
      <family val="1"/>
    </font>
    <font>
      <sz val="11"/>
      <color theme="1"/>
      <name val="Times New Roman"/>
      <family val="1"/>
    </font>
    <font>
      <b/>
      <sz val="11"/>
      <color rgb="FF000000"/>
      <name val="Times New Roman"/>
      <family val="1"/>
    </font>
    <font>
      <b/>
      <sz val="11"/>
      <color theme="1"/>
      <name val="Times New Roman"/>
      <family val="1"/>
    </font>
    <font>
      <sz val="11"/>
      <color rgb="FF000000"/>
      <name val="Times New Roman"/>
      <family val="1"/>
    </font>
    <font>
      <sz val="10"/>
      <color rgb="FF000000"/>
      <name val="Times New Roman"/>
      <family val="1"/>
    </font>
    <font>
      <sz val="10"/>
      <color theme="1"/>
      <name val="Footlight MT Light"/>
      <family val="1"/>
    </font>
    <font>
      <sz val="10"/>
      <name val="Footlight MT Light"/>
      <family val="1"/>
    </font>
    <font>
      <sz val="11"/>
      <name val="Footlight MT Light"/>
      <family val="1"/>
    </font>
    <font>
      <b/>
      <sz val="11"/>
      <name val="Footlight MT Light"/>
      <family val="1"/>
    </font>
    <font>
      <sz val="12"/>
      <color theme="1"/>
      <name val="Footlight MT Light"/>
      <family val="1"/>
    </font>
    <font>
      <b/>
      <sz val="12"/>
      <color theme="1"/>
      <name val="Footlight MT Light"/>
      <family val="1"/>
    </font>
    <font>
      <sz val="12"/>
      <name val="Footlight MT Light"/>
      <family val="1"/>
    </font>
    <font>
      <b/>
      <sz val="12"/>
      <name val="Footlight MT Light"/>
      <family val="1"/>
    </font>
    <font>
      <b/>
      <sz val="12"/>
      <color rgb="FF000000"/>
      <name val="Footlight MT Light"/>
      <family val="1"/>
    </font>
    <font>
      <sz val="12"/>
      <color rgb="FF000000"/>
      <name val="Footlight MT Light"/>
      <family val="1"/>
    </font>
    <font>
      <b/>
      <sz val="10"/>
      <name val="Footlight MT Light"/>
      <family val="1"/>
    </font>
    <font>
      <b/>
      <sz val="10"/>
      <color theme="1"/>
      <name val="Footlight MT Light"/>
      <family val="1"/>
    </font>
    <font>
      <sz val="10"/>
      <color rgb="FF000000"/>
      <name val="Footlight MT Light"/>
      <family val="1"/>
    </font>
    <font>
      <b/>
      <sz val="10"/>
      <color rgb="FF000000"/>
      <name val="Footlight MT Light"/>
      <family val="1"/>
    </font>
    <font>
      <sz val="11"/>
      <color theme="1"/>
      <name val="Footlight MT Light"/>
      <family val="1"/>
    </font>
    <font>
      <b/>
      <sz val="11"/>
      <color theme="1"/>
      <name val="Footlight MT Light"/>
      <family val="1"/>
    </font>
  </fonts>
  <fills count="5">
    <fill>
      <patternFill patternType="none"/>
    </fill>
    <fill>
      <patternFill patternType="gray125"/>
    </fill>
    <fill>
      <patternFill patternType="solid">
        <fgColor theme="6" tint="0.79998168889431442"/>
        <bgColor indexed="64"/>
      </patternFill>
    </fill>
    <fill>
      <patternFill patternType="solid">
        <fgColor theme="0"/>
        <bgColor indexed="64"/>
      </patternFill>
    </fill>
    <fill>
      <patternFill patternType="solid">
        <fgColor rgb="FFFFFF0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rgb="FF000000"/>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s>
  <cellStyleXfs count="3">
    <xf numFmtId="0" fontId="0" fillId="0" borderId="0"/>
    <xf numFmtId="164" fontId="1" fillId="0" borderId="0" applyFont="0" applyFill="0" applyBorder="0" applyAlignment="0" applyProtection="0"/>
    <xf numFmtId="0" fontId="8" fillId="0" borderId="0"/>
  </cellStyleXfs>
  <cellXfs count="219">
    <xf numFmtId="0" fontId="0" fillId="0" borderId="0" xfId="0"/>
    <xf numFmtId="0" fontId="2" fillId="0" borderId="1" xfId="0" applyFont="1" applyBorder="1" applyAlignment="1">
      <alignment horizontal="left" vertical="top" wrapText="1"/>
    </xf>
    <xf numFmtId="0" fontId="4" fillId="0" borderId="0" xfId="0" applyFont="1" applyAlignment="1">
      <alignment horizontal="left" vertical="top"/>
    </xf>
    <xf numFmtId="0" fontId="3" fillId="0" borderId="1" xfId="1" applyNumberFormat="1" applyFont="1" applyBorder="1" applyAlignment="1">
      <alignment horizontal="left" vertical="top" wrapText="1"/>
    </xf>
    <xf numFmtId="0" fontId="5" fillId="0" borderId="1" xfId="0" applyFont="1" applyBorder="1" applyAlignment="1">
      <alignment horizontal="left" vertical="top" wrapText="1"/>
    </xf>
    <xf numFmtId="3" fontId="6" fillId="0" borderId="1" xfId="0" applyNumberFormat="1" applyFont="1" applyBorder="1" applyAlignment="1">
      <alignment horizontal="right" vertical="top"/>
    </xf>
    <xf numFmtId="0" fontId="6" fillId="0" borderId="1" xfId="0" applyFont="1" applyBorder="1" applyAlignment="1">
      <alignment horizontal="right" vertical="top"/>
    </xf>
    <xf numFmtId="0" fontId="4" fillId="0" borderId="1" xfId="0" applyFont="1" applyBorder="1" applyAlignment="1">
      <alignment horizontal="left" vertical="top" wrapText="1"/>
    </xf>
    <xf numFmtId="0" fontId="7" fillId="0" borderId="1" xfId="0" applyFont="1" applyBorder="1" applyAlignment="1">
      <alignment horizontal="left" vertical="top" wrapText="1"/>
    </xf>
    <xf numFmtId="0" fontId="4" fillId="0" borderId="1" xfId="0" applyFont="1" applyBorder="1" applyAlignment="1">
      <alignment horizontal="right" vertical="top"/>
    </xf>
    <xf numFmtId="0" fontId="6" fillId="0" borderId="1" xfId="0" applyFont="1" applyBorder="1" applyAlignment="1">
      <alignment horizontal="left" wrapText="1"/>
    </xf>
    <xf numFmtId="3" fontId="4" fillId="0" borderId="1" xfId="0" applyNumberFormat="1" applyFont="1" applyBorder="1" applyAlignment="1">
      <alignment wrapText="1"/>
    </xf>
    <xf numFmtId="0" fontId="4" fillId="0" borderId="1" xfId="0" applyFont="1" applyBorder="1" applyAlignment="1">
      <alignment horizontal="left" wrapText="1"/>
    </xf>
    <xf numFmtId="0" fontId="4" fillId="0" borderId="1" xfId="0" applyFont="1" applyBorder="1"/>
    <xf numFmtId="0" fontId="4" fillId="0" borderId="0" xfId="0" applyFont="1"/>
    <xf numFmtId="0" fontId="4" fillId="0" borderId="0" xfId="0" applyFont="1" applyAlignment="1">
      <alignment wrapText="1"/>
    </xf>
    <xf numFmtId="0" fontId="4" fillId="0" borderId="0" xfId="0" applyFont="1" applyAlignment="1">
      <alignment vertical="top"/>
    </xf>
    <xf numFmtId="164" fontId="4" fillId="0" borderId="0" xfId="1" applyFont="1" applyAlignment="1">
      <alignment vertical="top"/>
    </xf>
    <xf numFmtId="0" fontId="6" fillId="0" borderId="1" xfId="0" applyFont="1" applyBorder="1" applyAlignment="1">
      <alignment horizontal="left" vertical="top"/>
    </xf>
    <xf numFmtId="0" fontId="6" fillId="0" borderId="1" xfId="0" applyFont="1" applyBorder="1" applyAlignment="1">
      <alignment horizontal="left" vertical="top" wrapText="1"/>
    </xf>
    <xf numFmtId="164" fontId="6" fillId="0" borderId="1" xfId="1" applyFont="1" applyBorder="1" applyAlignment="1">
      <alignment horizontal="left" vertical="top" wrapText="1"/>
    </xf>
    <xf numFmtId="0" fontId="4" fillId="0" borderId="1" xfId="0" applyFont="1" applyBorder="1" applyAlignment="1">
      <alignment horizontal="left" vertical="top"/>
    </xf>
    <xf numFmtId="0" fontId="4" fillId="0" borderId="1" xfId="0" applyFont="1" applyBorder="1" applyAlignment="1">
      <alignment vertical="top"/>
    </xf>
    <xf numFmtId="164" fontId="4" fillId="0" borderId="1" xfId="1" applyFont="1" applyBorder="1" applyAlignment="1">
      <alignment vertical="top"/>
    </xf>
    <xf numFmtId="3" fontId="4" fillId="0" borderId="1" xfId="0" applyNumberFormat="1" applyFont="1" applyBorder="1" applyAlignment="1">
      <alignment vertical="top"/>
    </xf>
    <xf numFmtId="0" fontId="2" fillId="0" borderId="1" xfId="0" applyFont="1" applyBorder="1" applyAlignment="1">
      <alignment horizontal="left" vertical="top"/>
    </xf>
    <xf numFmtId="3" fontId="2" fillId="0" borderId="1" xfId="0" applyNumberFormat="1" applyFont="1" applyBorder="1" applyAlignment="1">
      <alignment vertical="top"/>
    </xf>
    <xf numFmtId="0" fontId="6" fillId="2" borderId="1" xfId="0" applyFont="1" applyFill="1" applyBorder="1" applyAlignment="1">
      <alignment vertical="top"/>
    </xf>
    <xf numFmtId="0" fontId="6" fillId="2" borderId="1" xfId="0" applyFont="1" applyFill="1" applyBorder="1" applyAlignment="1">
      <alignment horizontal="left" vertical="top"/>
    </xf>
    <xf numFmtId="164" fontId="6" fillId="2" borderId="1" xfId="1" applyFont="1" applyFill="1" applyBorder="1" applyAlignment="1">
      <alignment vertical="top"/>
    </xf>
    <xf numFmtId="3" fontId="6" fillId="2" borderId="1" xfId="0" applyNumberFormat="1" applyFont="1" applyFill="1" applyBorder="1" applyAlignment="1">
      <alignment vertical="top"/>
    </xf>
    <xf numFmtId="0" fontId="4" fillId="2" borderId="1" xfId="0" applyFont="1" applyFill="1" applyBorder="1" applyAlignment="1">
      <alignment horizontal="left" vertical="top"/>
    </xf>
    <xf numFmtId="0" fontId="4" fillId="2" borderId="1" xfId="0" applyFont="1" applyFill="1" applyBorder="1" applyAlignment="1">
      <alignment vertical="top"/>
    </xf>
    <xf numFmtId="3" fontId="4" fillId="2" borderId="1" xfId="0" applyNumberFormat="1" applyFont="1" applyFill="1" applyBorder="1" applyAlignment="1">
      <alignment vertical="top"/>
    </xf>
    <xf numFmtId="0" fontId="6" fillId="0" borderId="1" xfId="0" applyFont="1" applyBorder="1" applyAlignment="1">
      <alignment vertical="top"/>
    </xf>
    <xf numFmtId="3" fontId="6" fillId="0" borderId="1" xfId="0" applyNumberFormat="1" applyFont="1" applyBorder="1" applyAlignment="1">
      <alignment vertical="top"/>
    </xf>
    <xf numFmtId="164" fontId="6" fillId="0" borderId="1" xfId="1" applyFont="1" applyFill="1" applyBorder="1" applyAlignment="1">
      <alignment vertical="top"/>
    </xf>
    <xf numFmtId="166" fontId="4" fillId="0" borderId="1" xfId="1" applyNumberFormat="1" applyFont="1" applyFill="1" applyBorder="1" applyAlignment="1">
      <alignment horizontal="right" vertical="top"/>
    </xf>
    <xf numFmtId="164" fontId="4" fillId="2" borderId="1" xfId="1" applyFont="1" applyFill="1" applyBorder="1" applyAlignment="1">
      <alignment vertical="top"/>
    </xf>
    <xf numFmtId="164" fontId="6" fillId="0" borderId="1" xfId="1" applyFont="1" applyBorder="1" applyAlignment="1">
      <alignment vertical="top"/>
    </xf>
    <xf numFmtId="0" fontId="3" fillId="0" borderId="5" xfId="1" applyNumberFormat="1" applyFont="1" applyBorder="1" applyAlignment="1">
      <alignment horizontal="left" vertical="top"/>
    </xf>
    <xf numFmtId="3" fontId="6" fillId="0" borderId="1" xfId="0" applyNumberFormat="1" applyFont="1" applyBorder="1" applyAlignment="1">
      <alignment horizontal="left" vertical="top"/>
    </xf>
    <xf numFmtId="165" fontId="5" fillId="0" borderId="1" xfId="1" applyNumberFormat="1" applyFont="1" applyBorder="1" applyAlignment="1">
      <alignment horizontal="left" vertical="top" wrapText="1"/>
    </xf>
    <xf numFmtId="3" fontId="4" fillId="0" borderId="1" xfId="0" applyNumberFormat="1" applyFont="1" applyBorder="1" applyAlignment="1">
      <alignment horizontal="left" vertical="top"/>
    </xf>
    <xf numFmtId="165" fontId="7" fillId="0" borderId="1" xfId="1" applyNumberFormat="1" applyFont="1" applyBorder="1" applyAlignment="1">
      <alignment horizontal="left" vertical="top" wrapText="1"/>
    </xf>
    <xf numFmtId="3" fontId="2" fillId="0" borderId="1" xfId="0" applyNumberFormat="1" applyFont="1" applyBorder="1" applyAlignment="1">
      <alignment horizontal="left" vertical="top"/>
    </xf>
    <xf numFmtId="165" fontId="5" fillId="2" borderId="1" xfId="1" applyNumberFormat="1" applyFont="1" applyFill="1" applyBorder="1" applyAlignment="1">
      <alignment horizontal="left" vertical="top" wrapText="1"/>
    </xf>
    <xf numFmtId="3" fontId="6" fillId="2" borderId="1" xfId="0" applyNumberFormat="1" applyFont="1" applyFill="1" applyBorder="1" applyAlignment="1">
      <alignment horizontal="left" vertical="top"/>
    </xf>
    <xf numFmtId="165" fontId="7" fillId="2" borderId="1" xfId="1" applyNumberFormat="1" applyFont="1" applyFill="1" applyBorder="1" applyAlignment="1">
      <alignment horizontal="left" vertical="top" wrapText="1"/>
    </xf>
    <xf numFmtId="3" fontId="4" fillId="2" borderId="1" xfId="0" applyNumberFormat="1" applyFont="1" applyFill="1" applyBorder="1" applyAlignment="1">
      <alignment horizontal="left" vertical="top"/>
    </xf>
    <xf numFmtId="4" fontId="4" fillId="0" borderId="1" xfId="0" applyNumberFormat="1" applyFont="1" applyBorder="1" applyAlignment="1">
      <alignment horizontal="left" vertical="top"/>
    </xf>
    <xf numFmtId="0" fontId="5" fillId="2" borderId="1" xfId="0" applyFont="1" applyFill="1" applyBorder="1" applyAlignment="1">
      <alignment horizontal="left" vertical="top" wrapText="1"/>
    </xf>
    <xf numFmtId="165" fontId="3" fillId="0" borderId="1" xfId="1" applyNumberFormat="1" applyFont="1" applyBorder="1" applyAlignment="1">
      <alignment horizontal="left" vertical="top"/>
    </xf>
    <xf numFmtId="0" fontId="2" fillId="0" borderId="1" xfId="1" applyNumberFormat="1" applyFont="1" applyBorder="1" applyAlignment="1">
      <alignment vertical="top"/>
    </xf>
    <xf numFmtId="0" fontId="7" fillId="2" borderId="7" xfId="0" applyFont="1" applyFill="1" applyBorder="1" applyAlignment="1">
      <alignment horizontal="left" vertical="top" wrapText="1"/>
    </xf>
    <xf numFmtId="0" fontId="2" fillId="0" borderId="1" xfId="0" applyFont="1" applyBorder="1" applyAlignment="1">
      <alignment vertical="top"/>
    </xf>
    <xf numFmtId="49" fontId="2" fillId="0" borderId="1" xfId="0" applyNumberFormat="1" applyFont="1" applyBorder="1" applyAlignment="1">
      <alignment horizontal="right" vertical="top"/>
    </xf>
    <xf numFmtId="4" fontId="6" fillId="0" borderId="1" xfId="0" applyNumberFormat="1" applyFont="1" applyBorder="1" applyAlignment="1">
      <alignment horizontal="left" vertical="top"/>
    </xf>
    <xf numFmtId="164" fontId="3" fillId="0" borderId="1" xfId="1" applyFont="1" applyBorder="1" applyAlignment="1">
      <alignment horizontal="left" vertical="top"/>
    </xf>
    <xf numFmtId="164" fontId="2" fillId="0" borderId="1" xfId="1" applyFont="1" applyBorder="1" applyAlignment="1">
      <alignment horizontal="left" vertical="top"/>
    </xf>
    <xf numFmtId="3" fontId="4" fillId="0" borderId="1" xfId="0" applyNumberFormat="1" applyFont="1" applyBorder="1" applyAlignment="1">
      <alignment horizontal="left" wrapText="1"/>
    </xf>
    <xf numFmtId="0" fontId="4" fillId="0" borderId="1" xfId="0" applyFont="1" applyBorder="1" applyAlignment="1">
      <alignment horizontal="left"/>
    </xf>
    <xf numFmtId="3" fontId="6" fillId="0" borderId="1" xfId="0" applyNumberFormat="1" applyFont="1" applyBorder="1" applyAlignment="1">
      <alignment horizontal="left"/>
    </xf>
    <xf numFmtId="0" fontId="4" fillId="0" borderId="0" xfId="0" applyFont="1" applyAlignment="1">
      <alignment horizontal="left"/>
    </xf>
    <xf numFmtId="0" fontId="4" fillId="0" borderId="0" xfId="0" applyFont="1" applyAlignment="1">
      <alignment horizontal="left" wrapText="1"/>
    </xf>
    <xf numFmtId="165" fontId="4" fillId="0" borderId="1" xfId="1" applyNumberFormat="1" applyFont="1" applyBorder="1" applyAlignment="1">
      <alignment vertical="top"/>
    </xf>
    <xf numFmtId="0" fontId="3" fillId="0" borderId="1" xfId="0" applyFont="1" applyBorder="1" applyAlignment="1">
      <alignment horizontal="left" vertical="top" wrapText="1"/>
    </xf>
    <xf numFmtId="165" fontId="2" fillId="0" borderId="1" xfId="1" applyNumberFormat="1" applyFont="1" applyBorder="1" applyAlignment="1">
      <alignment horizontal="left" vertical="top" wrapText="1"/>
    </xf>
    <xf numFmtId="164" fontId="4" fillId="0" borderId="0" xfId="1" applyFont="1" applyAlignment="1">
      <alignment horizontal="left"/>
    </xf>
    <xf numFmtId="165" fontId="4" fillId="0" borderId="0" xfId="1" applyNumberFormat="1" applyFont="1" applyAlignment="1">
      <alignment horizontal="left"/>
    </xf>
    <xf numFmtId="0" fontId="3" fillId="0" borderId="1" xfId="0" applyFont="1" applyBorder="1" applyAlignment="1">
      <alignment horizontal="left" vertical="top"/>
    </xf>
    <xf numFmtId="0" fontId="10" fillId="0" borderId="1" xfId="0" applyFont="1" applyBorder="1" applyAlignment="1">
      <alignment horizontal="left" vertical="top" wrapText="1"/>
    </xf>
    <xf numFmtId="0" fontId="10" fillId="3" borderId="1" xfId="0" applyFont="1" applyFill="1" applyBorder="1" applyAlignment="1">
      <alignment horizontal="left" vertical="top" wrapText="1"/>
    </xf>
    <xf numFmtId="0" fontId="9" fillId="3" borderId="1" xfId="0" applyFont="1" applyFill="1" applyBorder="1" applyAlignment="1">
      <alignment horizontal="left" vertical="top" wrapText="1"/>
    </xf>
    <xf numFmtId="0" fontId="10" fillId="3" borderId="1" xfId="2" applyFont="1" applyFill="1" applyBorder="1" applyAlignment="1">
      <alignment horizontal="left" vertical="top" wrapText="1"/>
    </xf>
    <xf numFmtId="0" fontId="10" fillId="0" borderId="1" xfId="2" applyFont="1" applyBorder="1" applyAlignment="1">
      <alignment horizontal="left" vertical="top" wrapText="1"/>
    </xf>
    <xf numFmtId="0" fontId="10" fillId="3" borderId="1" xfId="1" applyNumberFormat="1" applyFont="1" applyFill="1" applyBorder="1" applyAlignment="1">
      <alignment horizontal="left" vertical="top" wrapText="1"/>
    </xf>
    <xf numFmtId="164" fontId="10" fillId="0" borderId="1" xfId="1" applyFont="1" applyFill="1" applyBorder="1" applyAlignment="1">
      <alignment horizontal="left" vertical="top"/>
    </xf>
    <xf numFmtId="164" fontId="10" fillId="0" borderId="1" xfId="1" applyFont="1" applyFill="1" applyBorder="1" applyAlignment="1">
      <alignment horizontal="left" vertical="top" wrapText="1"/>
    </xf>
    <xf numFmtId="0" fontId="6" fillId="0" borderId="0" xfId="0" applyFont="1" applyAlignment="1">
      <alignment horizontal="left" vertical="top"/>
    </xf>
    <xf numFmtId="164" fontId="6" fillId="0" borderId="1" xfId="1" applyFont="1" applyBorder="1" applyAlignment="1">
      <alignment horizontal="left"/>
    </xf>
    <xf numFmtId="164" fontId="4" fillId="0" borderId="1" xfId="1" applyFont="1" applyBorder="1" applyAlignment="1">
      <alignment horizontal="left" vertical="top"/>
    </xf>
    <xf numFmtId="164" fontId="4" fillId="4" borderId="1" xfId="1" applyFont="1" applyFill="1" applyBorder="1" applyAlignment="1">
      <alignment horizontal="left" vertical="top"/>
    </xf>
    <xf numFmtId="164" fontId="4" fillId="0" borderId="7" xfId="1" applyFont="1" applyBorder="1" applyAlignment="1">
      <alignment vertical="top"/>
    </xf>
    <xf numFmtId="164" fontId="4" fillId="4" borderId="1" xfId="1" applyFont="1" applyFill="1" applyBorder="1" applyAlignment="1">
      <alignment vertical="top"/>
    </xf>
    <xf numFmtId="0" fontId="3" fillId="0" borderId="1" xfId="1" applyNumberFormat="1" applyFont="1" applyBorder="1" applyAlignment="1">
      <alignment vertical="top" wrapText="1"/>
    </xf>
    <xf numFmtId="164" fontId="4" fillId="0" borderId="1" xfId="1" applyFont="1" applyBorder="1" applyAlignment="1">
      <alignment horizontal="left"/>
    </xf>
    <xf numFmtId="165" fontId="4" fillId="0" borderId="1" xfId="1" applyNumberFormat="1" applyFont="1" applyBorder="1" applyAlignment="1">
      <alignment horizontal="left"/>
    </xf>
    <xf numFmtId="164" fontId="6" fillId="4" borderId="1" xfId="1" applyFont="1" applyFill="1" applyBorder="1" applyAlignment="1">
      <alignment horizontal="left" vertical="top"/>
    </xf>
    <xf numFmtId="0" fontId="11" fillId="0" borderId="0" xfId="0" applyFont="1" applyAlignment="1">
      <alignment horizontal="left" vertical="top"/>
    </xf>
    <xf numFmtId="0" fontId="11" fillId="0" borderId="0" xfId="0" applyFont="1" applyAlignment="1">
      <alignment horizontal="left" vertical="top" wrapText="1"/>
    </xf>
    <xf numFmtId="164" fontId="11" fillId="0" borderId="0" xfId="1" applyFont="1" applyFill="1" applyBorder="1" applyAlignment="1">
      <alignment horizontal="left" vertical="top"/>
    </xf>
    <xf numFmtId="165" fontId="11" fillId="0" borderId="0" xfId="1" applyNumberFormat="1" applyFont="1" applyFill="1" applyBorder="1" applyAlignment="1">
      <alignment horizontal="left" vertical="top"/>
    </xf>
    <xf numFmtId="0" fontId="11" fillId="0" borderId="1" xfId="0" applyFont="1" applyBorder="1" applyAlignment="1">
      <alignment horizontal="left" vertical="top" wrapText="1"/>
    </xf>
    <xf numFmtId="0" fontId="11" fillId="0" borderId="1" xfId="0" applyFont="1" applyBorder="1" applyAlignment="1">
      <alignment horizontal="left" vertical="top"/>
    </xf>
    <xf numFmtId="165" fontId="11" fillId="0" borderId="1" xfId="1" applyNumberFormat="1" applyFont="1" applyFill="1" applyBorder="1" applyAlignment="1">
      <alignment horizontal="left" vertical="top"/>
    </xf>
    <xf numFmtId="43" fontId="11" fillId="0" borderId="0" xfId="0" applyNumberFormat="1" applyFont="1" applyAlignment="1">
      <alignment horizontal="left" vertical="top"/>
    </xf>
    <xf numFmtId="0" fontId="3" fillId="0" borderId="1" xfId="1" applyNumberFormat="1" applyFont="1" applyBorder="1" applyAlignment="1">
      <alignment vertical="top"/>
    </xf>
    <xf numFmtId="0" fontId="13" fillId="3" borderId="8" xfId="0" applyFont="1" applyFill="1" applyBorder="1" applyAlignment="1">
      <alignment horizontal="left" vertical="top" wrapText="1"/>
    </xf>
    <xf numFmtId="0" fontId="14" fillId="3" borderId="8" xfId="0" applyFont="1" applyFill="1" applyBorder="1" applyAlignment="1">
      <alignment horizontal="left" vertical="top" wrapText="1"/>
    </xf>
    <xf numFmtId="165" fontId="15" fillId="3" borderId="8" xfId="1" applyNumberFormat="1" applyFont="1" applyFill="1" applyBorder="1" applyAlignment="1">
      <alignment horizontal="right" vertical="top" wrapText="1"/>
    </xf>
    <xf numFmtId="0" fontId="15" fillId="3" borderId="8" xfId="0" applyFont="1" applyFill="1" applyBorder="1" applyAlignment="1">
      <alignment horizontal="left" vertical="top" wrapText="1"/>
    </xf>
    <xf numFmtId="0" fontId="15" fillId="3" borderId="8" xfId="2" applyFont="1" applyFill="1" applyBorder="1" applyAlignment="1">
      <alignment horizontal="left" vertical="top" wrapText="1"/>
    </xf>
    <xf numFmtId="0" fontId="15" fillId="3" borderId="0" xfId="2" applyFont="1" applyFill="1" applyAlignment="1">
      <alignment horizontal="left" vertical="top" wrapText="1"/>
    </xf>
    <xf numFmtId="0" fontId="15" fillId="3" borderId="8" xfId="1" applyNumberFormat="1" applyFont="1" applyFill="1" applyBorder="1" applyAlignment="1">
      <alignment horizontal="left" vertical="top" wrapText="1"/>
    </xf>
    <xf numFmtId="0" fontId="15" fillId="3" borderId="3" xfId="0" applyFont="1" applyFill="1" applyBorder="1" applyAlignment="1">
      <alignment horizontal="left" vertical="top" wrapText="1"/>
    </xf>
    <xf numFmtId="0" fontId="13" fillId="3" borderId="13" xfId="0" applyFont="1" applyFill="1" applyBorder="1" applyAlignment="1">
      <alignment horizontal="left" vertical="top" wrapText="1"/>
    </xf>
    <xf numFmtId="4" fontId="15" fillId="3" borderId="8" xfId="0" applyNumberFormat="1" applyFont="1" applyFill="1" applyBorder="1" applyAlignment="1">
      <alignment horizontal="left" vertical="top" wrapText="1"/>
    </xf>
    <xf numFmtId="0" fontId="15" fillId="3" borderId="2" xfId="0" applyFont="1" applyFill="1" applyBorder="1" applyAlignment="1">
      <alignment horizontal="left" vertical="top" wrapText="1"/>
    </xf>
    <xf numFmtId="0" fontId="14" fillId="3" borderId="13" xfId="0" applyFont="1" applyFill="1" applyBorder="1" applyAlignment="1">
      <alignment horizontal="left" vertical="top" wrapText="1"/>
    </xf>
    <xf numFmtId="0" fontId="14" fillId="3" borderId="17" xfId="0" applyFont="1" applyFill="1" applyBorder="1" applyAlignment="1">
      <alignment horizontal="left" vertical="top" wrapText="1"/>
    </xf>
    <xf numFmtId="0" fontId="13" fillId="3" borderId="17" xfId="0" applyFont="1" applyFill="1" applyBorder="1" applyAlignment="1">
      <alignment horizontal="left" vertical="top" wrapText="1"/>
    </xf>
    <xf numFmtId="165" fontId="15" fillId="3" borderId="17" xfId="1" applyNumberFormat="1" applyFont="1" applyFill="1" applyBorder="1" applyAlignment="1">
      <alignment horizontal="right" vertical="top" wrapText="1"/>
    </xf>
    <xf numFmtId="0" fontId="13" fillId="3" borderId="18" xfId="0" applyFont="1" applyFill="1" applyBorder="1" applyAlignment="1">
      <alignment horizontal="left" vertical="top" wrapText="1"/>
    </xf>
    <xf numFmtId="0" fontId="13" fillId="3" borderId="1" xfId="0" applyFont="1" applyFill="1" applyBorder="1" applyAlignment="1">
      <alignment horizontal="left" vertical="top" wrapText="1"/>
    </xf>
    <xf numFmtId="0" fontId="15" fillId="3" borderId="1" xfId="0" applyFont="1" applyFill="1" applyBorder="1" applyAlignment="1">
      <alignment horizontal="left" vertical="top" wrapText="1"/>
    </xf>
    <xf numFmtId="0" fontId="14" fillId="3" borderId="1" xfId="0" applyFont="1" applyFill="1" applyBorder="1" applyAlignment="1">
      <alignment horizontal="left" vertical="top" wrapText="1"/>
    </xf>
    <xf numFmtId="0" fontId="18" fillId="3" borderId="1" xfId="0" applyFont="1" applyFill="1" applyBorder="1" applyAlignment="1">
      <alignment horizontal="left" vertical="top" wrapText="1"/>
    </xf>
    <xf numFmtId="165" fontId="13" fillId="3" borderId="1" xfId="1" applyNumberFormat="1" applyFont="1" applyFill="1" applyBorder="1" applyAlignment="1">
      <alignment horizontal="left" vertical="top" wrapText="1"/>
    </xf>
    <xf numFmtId="0" fontId="10" fillId="3" borderId="8" xfId="0" applyFont="1" applyFill="1" applyBorder="1" applyAlignment="1">
      <alignment horizontal="left" vertical="top"/>
    </xf>
    <xf numFmtId="0" fontId="13" fillId="0" borderId="1" xfId="0" applyFont="1" applyBorder="1" applyAlignment="1">
      <alignment vertical="center" wrapText="1"/>
    </xf>
    <xf numFmtId="165" fontId="16" fillId="3" borderId="8" xfId="1" applyNumberFormat="1" applyFont="1" applyFill="1" applyBorder="1" applyAlignment="1">
      <alignment horizontal="right" vertical="top" wrapText="1"/>
    </xf>
    <xf numFmtId="165" fontId="15" fillId="3" borderId="8" xfId="0" applyNumberFormat="1" applyFont="1" applyFill="1" applyBorder="1" applyAlignment="1">
      <alignment horizontal="right" vertical="top" wrapText="1"/>
    </xf>
    <xf numFmtId="165" fontId="13" fillId="3" borderId="8" xfId="0" applyNumberFormat="1" applyFont="1" applyFill="1" applyBorder="1" applyAlignment="1">
      <alignment horizontal="left" vertical="top" wrapText="1"/>
    </xf>
    <xf numFmtId="165" fontId="15" fillId="3" borderId="1" xfId="1" applyNumberFormat="1" applyFont="1" applyFill="1" applyBorder="1" applyAlignment="1">
      <alignment horizontal="right" vertical="top" wrapText="1"/>
    </xf>
    <xf numFmtId="165" fontId="15" fillId="3" borderId="12" xfId="1" applyNumberFormat="1" applyFont="1" applyFill="1" applyBorder="1" applyAlignment="1">
      <alignment horizontal="right" vertical="top" wrapText="1"/>
    </xf>
    <xf numFmtId="165" fontId="13" fillId="3" borderId="8" xfId="1" applyNumberFormat="1" applyFont="1" applyFill="1" applyBorder="1" applyAlignment="1">
      <alignment horizontal="right" vertical="top" wrapText="1"/>
    </xf>
    <xf numFmtId="165" fontId="16" fillId="3" borderId="17" xfId="1" applyNumberFormat="1" applyFont="1" applyFill="1" applyBorder="1" applyAlignment="1">
      <alignment horizontal="right" vertical="top" wrapText="1"/>
    </xf>
    <xf numFmtId="165" fontId="13" fillId="3" borderId="1" xfId="0" applyNumberFormat="1" applyFont="1" applyFill="1" applyBorder="1" applyAlignment="1">
      <alignment horizontal="left" vertical="top" wrapText="1"/>
    </xf>
    <xf numFmtId="165" fontId="15" fillId="3" borderId="1" xfId="0" applyNumberFormat="1" applyFont="1" applyFill="1" applyBorder="1" applyAlignment="1">
      <alignment horizontal="right" vertical="top" wrapText="1"/>
    </xf>
    <xf numFmtId="165" fontId="15" fillId="3" borderId="19" xfId="1" applyNumberFormat="1" applyFont="1" applyFill="1" applyBorder="1" applyAlignment="1">
      <alignment horizontal="right" vertical="top" wrapText="1"/>
    </xf>
    <xf numFmtId="165" fontId="15" fillId="3" borderId="18" xfId="0" applyNumberFormat="1" applyFont="1" applyFill="1" applyBorder="1" applyAlignment="1">
      <alignment horizontal="right" vertical="top" wrapText="1"/>
    </xf>
    <xf numFmtId="165" fontId="15" fillId="3" borderId="18" xfId="1" applyNumberFormat="1" applyFont="1" applyFill="1" applyBorder="1" applyAlignment="1">
      <alignment horizontal="right" vertical="top" wrapText="1"/>
    </xf>
    <xf numFmtId="165" fontId="15" fillId="3" borderId="13" xfId="1" applyNumberFormat="1" applyFont="1" applyFill="1" applyBorder="1" applyAlignment="1">
      <alignment horizontal="right" vertical="top" wrapText="1"/>
    </xf>
    <xf numFmtId="0" fontId="11" fillId="0" borderId="6" xfId="0" applyFont="1" applyBorder="1" applyAlignment="1">
      <alignment horizontal="left" vertical="top"/>
    </xf>
    <xf numFmtId="0" fontId="15" fillId="3" borderId="6" xfId="0" applyFont="1" applyFill="1" applyBorder="1" applyAlignment="1">
      <alignment horizontal="left" vertical="top" wrapText="1"/>
    </xf>
    <xf numFmtId="165" fontId="15" fillId="3" borderId="20" xfId="1" applyNumberFormat="1" applyFont="1" applyFill="1" applyBorder="1" applyAlignment="1">
      <alignment horizontal="right" vertical="top" wrapText="1"/>
    </xf>
    <xf numFmtId="165" fontId="16" fillId="3" borderId="1" xfId="1" applyNumberFormat="1" applyFont="1" applyFill="1" applyBorder="1" applyAlignment="1">
      <alignment horizontal="right" vertical="top" wrapText="1"/>
    </xf>
    <xf numFmtId="164" fontId="11" fillId="0" borderId="1" xfId="1" applyFont="1" applyFill="1" applyBorder="1" applyAlignment="1">
      <alignment horizontal="left" vertical="top"/>
    </xf>
    <xf numFmtId="0" fontId="18" fillId="3" borderId="8" xfId="0" applyFont="1" applyFill="1" applyBorder="1" applyAlignment="1">
      <alignment horizontal="left" vertical="top" wrapText="1"/>
    </xf>
    <xf numFmtId="165" fontId="12" fillId="0" borderId="1" xfId="1" applyNumberFormat="1" applyFont="1" applyFill="1" applyBorder="1" applyAlignment="1">
      <alignment horizontal="left" vertical="top"/>
    </xf>
    <xf numFmtId="3" fontId="6" fillId="0" borderId="1" xfId="0" applyNumberFormat="1" applyFont="1" applyBorder="1"/>
    <xf numFmtId="0" fontId="9" fillId="3" borderId="1" xfId="0" applyFont="1" applyFill="1" applyBorder="1" applyAlignment="1">
      <alignment vertical="top" wrapText="1"/>
    </xf>
    <xf numFmtId="0" fontId="10" fillId="0" borderId="0" xfId="0" applyFont="1" applyAlignment="1">
      <alignment horizontal="left" vertical="top"/>
    </xf>
    <xf numFmtId="0" fontId="20" fillId="3" borderId="1" xfId="0" applyFont="1" applyFill="1" applyBorder="1" applyAlignment="1">
      <alignment horizontal="left" vertical="top" wrapText="1"/>
    </xf>
    <xf numFmtId="165" fontId="10" fillId="3" borderId="1" xfId="1" applyNumberFormat="1" applyFont="1" applyFill="1" applyBorder="1" applyAlignment="1">
      <alignment horizontal="right" vertical="top" wrapText="1"/>
    </xf>
    <xf numFmtId="165" fontId="10" fillId="3" borderId="1" xfId="0" applyNumberFormat="1" applyFont="1" applyFill="1" applyBorder="1" applyAlignment="1">
      <alignment horizontal="right" vertical="top" wrapText="1"/>
    </xf>
    <xf numFmtId="165" fontId="9" fillId="3" borderId="1" xfId="0" applyNumberFormat="1" applyFont="1" applyFill="1" applyBorder="1" applyAlignment="1">
      <alignment horizontal="left" vertical="top" wrapText="1"/>
    </xf>
    <xf numFmtId="0" fontId="10" fillId="3" borderId="1" xfId="2" applyFont="1" applyFill="1" applyBorder="1" applyAlignment="1">
      <alignment vertical="top" wrapText="1"/>
    </xf>
    <xf numFmtId="0" fontId="10" fillId="3" borderId="1" xfId="0" applyFont="1" applyFill="1" applyBorder="1" applyAlignment="1">
      <alignment vertical="top" wrapText="1"/>
    </xf>
    <xf numFmtId="4" fontId="10" fillId="3" borderId="1" xfId="0" applyNumberFormat="1" applyFont="1" applyFill="1" applyBorder="1" applyAlignment="1">
      <alignment horizontal="left" vertical="top" wrapText="1"/>
    </xf>
    <xf numFmtId="0" fontId="21" fillId="3" borderId="1" xfId="0" applyFont="1" applyFill="1" applyBorder="1" applyAlignment="1">
      <alignment vertical="top" wrapText="1"/>
    </xf>
    <xf numFmtId="165" fontId="9" fillId="3" borderId="1" xfId="1" applyNumberFormat="1" applyFont="1" applyFill="1" applyBorder="1" applyAlignment="1">
      <alignment horizontal="right" vertical="top" wrapText="1"/>
    </xf>
    <xf numFmtId="0" fontId="21" fillId="3" borderId="1" xfId="0" applyFont="1" applyFill="1" applyBorder="1" applyAlignment="1">
      <alignment horizontal="left" vertical="top" wrapText="1"/>
    </xf>
    <xf numFmtId="0" fontId="10" fillId="3" borderId="1" xfId="0" applyFont="1" applyFill="1" applyBorder="1" applyAlignment="1">
      <alignment horizontal="left" vertical="top"/>
    </xf>
    <xf numFmtId="0" fontId="9" fillId="0" borderId="1" xfId="0" applyFont="1" applyBorder="1" applyAlignment="1">
      <alignment vertical="center" wrapText="1"/>
    </xf>
    <xf numFmtId="165" fontId="9" fillId="3" borderId="1" xfId="1" applyNumberFormat="1" applyFont="1" applyFill="1" applyBorder="1" applyAlignment="1">
      <alignment horizontal="left" vertical="top" wrapText="1"/>
    </xf>
    <xf numFmtId="0" fontId="10" fillId="0" borderId="1" xfId="0" applyFont="1" applyBorder="1" applyAlignment="1">
      <alignment horizontal="left" vertical="top"/>
    </xf>
    <xf numFmtId="165" fontId="10" fillId="0" borderId="1" xfId="1" applyNumberFormat="1" applyFont="1" applyFill="1" applyBorder="1" applyAlignment="1">
      <alignment horizontal="left" vertical="top"/>
    </xf>
    <xf numFmtId="0" fontId="10" fillId="0" borderId="0" xfId="0" applyFont="1" applyAlignment="1">
      <alignment horizontal="left" vertical="top" wrapText="1"/>
    </xf>
    <xf numFmtId="164" fontId="10" fillId="0" borderId="0" xfId="1" applyFont="1" applyFill="1" applyBorder="1" applyAlignment="1">
      <alignment horizontal="left" vertical="top"/>
    </xf>
    <xf numFmtId="165" fontId="10" fillId="0" borderId="0" xfId="1" applyNumberFormat="1" applyFont="1" applyFill="1" applyBorder="1" applyAlignment="1">
      <alignment horizontal="left" vertical="top"/>
    </xf>
    <xf numFmtId="0" fontId="9" fillId="3" borderId="1" xfId="0" applyFont="1" applyFill="1" applyBorder="1" applyAlignment="1">
      <alignment vertical="top"/>
    </xf>
    <xf numFmtId="0" fontId="20" fillId="3" borderId="1" xfId="0" applyFont="1" applyFill="1" applyBorder="1" applyAlignment="1">
      <alignment vertical="top"/>
    </xf>
    <xf numFmtId="0" fontId="19" fillId="3" borderId="1" xfId="0" applyFont="1" applyFill="1" applyBorder="1" applyAlignment="1">
      <alignment vertical="top"/>
    </xf>
    <xf numFmtId="0" fontId="22" fillId="3" borderId="1" xfId="0" applyFont="1" applyFill="1" applyBorder="1" applyAlignment="1">
      <alignment vertical="top"/>
    </xf>
    <xf numFmtId="0" fontId="23" fillId="0" borderId="0" xfId="0" applyFont="1"/>
    <xf numFmtId="0" fontId="24" fillId="0" borderId="0" xfId="0" applyFont="1"/>
    <xf numFmtId="164" fontId="24" fillId="0" borderId="0" xfId="1" applyFont="1" applyAlignment="1">
      <alignment horizontal="right"/>
    </xf>
    <xf numFmtId="165" fontId="23" fillId="0" borderId="0" xfId="1" applyNumberFormat="1" applyFont="1" applyAlignment="1">
      <alignment horizontal="right"/>
    </xf>
    <xf numFmtId="165" fontId="24" fillId="0" borderId="0" xfId="1" applyNumberFormat="1" applyFont="1" applyAlignment="1">
      <alignment horizontal="right"/>
    </xf>
    <xf numFmtId="164" fontId="23" fillId="0" borderId="0" xfId="1" applyFont="1" applyAlignment="1">
      <alignment horizontal="right"/>
    </xf>
    <xf numFmtId="165" fontId="23" fillId="0" borderId="0" xfId="1" applyNumberFormat="1" applyFont="1"/>
    <xf numFmtId="0" fontId="20" fillId="3" borderId="1" xfId="0" applyFont="1" applyFill="1" applyBorder="1" applyAlignment="1">
      <alignment horizontal="left" vertical="top"/>
    </xf>
    <xf numFmtId="0" fontId="9" fillId="3" borderId="1" xfId="0" applyFont="1" applyFill="1" applyBorder="1" applyAlignment="1">
      <alignment horizontal="left" vertical="top"/>
    </xf>
    <xf numFmtId="0" fontId="10" fillId="3" borderId="1" xfId="2" applyFont="1" applyFill="1" applyBorder="1" applyAlignment="1">
      <alignment horizontal="left" vertical="top"/>
    </xf>
    <xf numFmtId="0" fontId="10" fillId="3" borderId="1" xfId="2" applyFont="1" applyFill="1" applyBorder="1" applyAlignment="1">
      <alignment vertical="top"/>
    </xf>
    <xf numFmtId="0" fontId="10" fillId="3" borderId="1" xfId="0" applyFont="1" applyFill="1" applyBorder="1" applyAlignment="1">
      <alignment vertical="top"/>
    </xf>
    <xf numFmtId="165" fontId="19" fillId="3" borderId="1" xfId="1" applyNumberFormat="1" applyFont="1" applyFill="1" applyBorder="1" applyAlignment="1">
      <alignment horizontal="right" vertical="top" wrapText="1"/>
    </xf>
    <xf numFmtId="0" fontId="21" fillId="3" borderId="1" xfId="0" applyFont="1" applyFill="1" applyBorder="1" applyAlignment="1">
      <alignment horizontal="left" vertical="top"/>
    </xf>
    <xf numFmtId="0" fontId="13" fillId="3" borderId="8" xfId="0" applyFont="1" applyFill="1" applyBorder="1" applyAlignment="1">
      <alignment horizontal="right" vertical="top" wrapText="1"/>
    </xf>
    <xf numFmtId="0" fontId="11" fillId="0" borderId="0" xfId="0" applyFont="1" applyFill="1" applyBorder="1" applyAlignment="1">
      <alignment horizontal="left" vertical="top"/>
    </xf>
    <xf numFmtId="165" fontId="11" fillId="0" borderId="0" xfId="0" applyNumberFormat="1" applyFont="1" applyAlignment="1">
      <alignment horizontal="left" vertical="top"/>
    </xf>
    <xf numFmtId="0" fontId="10" fillId="3" borderId="8" xfId="0" applyFont="1" applyFill="1" applyBorder="1" applyAlignment="1">
      <alignment horizontal="left" vertical="top" wrapText="1"/>
    </xf>
    <xf numFmtId="4" fontId="10" fillId="3" borderId="8" xfId="0" applyNumberFormat="1" applyFont="1" applyFill="1" applyBorder="1" applyAlignment="1">
      <alignment horizontal="left" vertical="top" wrapText="1"/>
    </xf>
    <xf numFmtId="165" fontId="10" fillId="3" borderId="8" xfId="0" applyNumberFormat="1" applyFont="1" applyFill="1" applyBorder="1" applyAlignment="1">
      <alignment horizontal="right" vertical="top" wrapText="1"/>
    </xf>
    <xf numFmtId="0" fontId="9" fillId="3" borderId="8" xfId="0" applyFont="1" applyFill="1" applyBorder="1" applyAlignment="1">
      <alignment horizontal="left" vertical="top" wrapText="1"/>
    </xf>
    <xf numFmtId="165" fontId="10" fillId="0" borderId="0" xfId="0" applyNumberFormat="1" applyFont="1" applyAlignment="1">
      <alignment horizontal="left" vertical="top"/>
    </xf>
    <xf numFmtId="0" fontId="17" fillId="3" borderId="1" xfId="0" applyFont="1" applyFill="1" applyBorder="1" applyAlignment="1">
      <alignment horizontal="left" vertical="top" wrapText="1"/>
    </xf>
    <xf numFmtId="0" fontId="16" fillId="3" borderId="9" xfId="0" applyFont="1" applyFill="1" applyBorder="1" applyAlignment="1">
      <alignment horizontal="left" vertical="top" wrapText="1"/>
    </xf>
    <xf numFmtId="0" fontId="16" fillId="3" borderId="10" xfId="0" applyFont="1" applyFill="1" applyBorder="1" applyAlignment="1">
      <alignment horizontal="left" vertical="top" wrapText="1"/>
    </xf>
    <xf numFmtId="0" fontId="16" fillId="3" borderId="11" xfId="0" applyFont="1" applyFill="1" applyBorder="1" applyAlignment="1">
      <alignment horizontal="left" vertical="top" wrapText="1"/>
    </xf>
    <xf numFmtId="0" fontId="14" fillId="3" borderId="9" xfId="0" applyFont="1" applyFill="1" applyBorder="1" applyAlignment="1">
      <alignment horizontal="left" vertical="top" wrapText="1"/>
    </xf>
    <xf numFmtId="0" fontId="14" fillId="3" borderId="10" xfId="0" applyFont="1" applyFill="1" applyBorder="1" applyAlignment="1">
      <alignment horizontal="left" vertical="top" wrapText="1"/>
    </xf>
    <xf numFmtId="0" fontId="14" fillId="3" borderId="11" xfId="0" applyFont="1" applyFill="1" applyBorder="1" applyAlignment="1">
      <alignment horizontal="left" vertical="top" wrapText="1"/>
    </xf>
    <xf numFmtId="0" fontId="16" fillId="3" borderId="9" xfId="2" applyFont="1" applyFill="1" applyBorder="1" applyAlignment="1">
      <alignment horizontal="left" vertical="top" wrapText="1"/>
    </xf>
    <xf numFmtId="0" fontId="16" fillId="3" borderId="10" xfId="2" applyFont="1" applyFill="1" applyBorder="1" applyAlignment="1">
      <alignment horizontal="left" vertical="top" wrapText="1"/>
    </xf>
    <xf numFmtId="0" fontId="16" fillId="3" borderId="11" xfId="2" applyFont="1" applyFill="1" applyBorder="1" applyAlignment="1">
      <alignment horizontal="left" vertical="top" wrapText="1"/>
    </xf>
    <xf numFmtId="0" fontId="16" fillId="3" borderId="14" xfId="0" applyFont="1" applyFill="1" applyBorder="1" applyAlignment="1">
      <alignment horizontal="left" vertical="top" wrapText="1"/>
    </xf>
    <xf numFmtId="0" fontId="16" fillId="3" borderId="15" xfId="0" applyFont="1" applyFill="1" applyBorder="1" applyAlignment="1">
      <alignment horizontal="left" vertical="top" wrapText="1"/>
    </xf>
    <xf numFmtId="0" fontId="16" fillId="3" borderId="13" xfId="0" applyFont="1" applyFill="1" applyBorder="1" applyAlignment="1">
      <alignment horizontal="left" vertical="top" wrapText="1"/>
    </xf>
    <xf numFmtId="0" fontId="14" fillId="3" borderId="14" xfId="0" applyFont="1" applyFill="1" applyBorder="1" applyAlignment="1">
      <alignment horizontal="left" vertical="top" wrapText="1"/>
    </xf>
    <xf numFmtId="0" fontId="14" fillId="3" borderId="15" xfId="0" applyFont="1" applyFill="1" applyBorder="1" applyAlignment="1">
      <alignment horizontal="left" vertical="top" wrapText="1"/>
    </xf>
    <xf numFmtId="0" fontId="14" fillId="3" borderId="13" xfId="0" applyFont="1" applyFill="1" applyBorder="1" applyAlignment="1">
      <alignment horizontal="left" vertical="top" wrapText="1"/>
    </xf>
    <xf numFmtId="0" fontId="17" fillId="3" borderId="14" xfId="0" applyFont="1" applyFill="1" applyBorder="1" applyAlignment="1">
      <alignment horizontal="left" vertical="top" wrapText="1"/>
    </xf>
    <xf numFmtId="0" fontId="17" fillId="3" borderId="15" xfId="0" applyFont="1" applyFill="1" applyBorder="1" applyAlignment="1">
      <alignment horizontal="left" vertical="top" wrapText="1"/>
    </xf>
    <xf numFmtId="0" fontId="17" fillId="3" borderId="16" xfId="0" applyFont="1" applyFill="1" applyBorder="1" applyAlignment="1">
      <alignment horizontal="left" vertical="top" wrapText="1"/>
    </xf>
    <xf numFmtId="0" fontId="17" fillId="3" borderId="13" xfId="0" applyFont="1" applyFill="1" applyBorder="1" applyAlignment="1">
      <alignment horizontal="left" vertical="top" wrapText="1"/>
    </xf>
    <xf numFmtId="0" fontId="14" fillId="3" borderId="9" xfId="0" applyFont="1" applyFill="1" applyBorder="1" applyAlignment="1">
      <alignment horizontal="center" vertical="top" wrapText="1"/>
    </xf>
    <xf numFmtId="0" fontId="14" fillId="3" borderId="10" xfId="0" applyFont="1" applyFill="1" applyBorder="1" applyAlignment="1">
      <alignment horizontal="center" vertical="top" wrapText="1"/>
    </xf>
    <xf numFmtId="0" fontId="14" fillId="3" borderId="11" xfId="0" applyFont="1" applyFill="1" applyBorder="1" applyAlignment="1">
      <alignment horizontal="center" vertical="top" wrapText="1"/>
    </xf>
    <xf numFmtId="0" fontId="4" fillId="0" borderId="6" xfId="0" applyFont="1" applyBorder="1" applyAlignment="1">
      <alignment horizontal="center" vertical="top"/>
    </xf>
    <xf numFmtId="0" fontId="4" fillId="0" borderId="7" xfId="0" applyFont="1" applyBorder="1" applyAlignment="1">
      <alignment horizontal="center" vertical="top"/>
    </xf>
    <xf numFmtId="0" fontId="7" fillId="0" borderId="6" xfId="0" applyFont="1" applyBorder="1" applyAlignment="1">
      <alignment horizontal="left" vertical="top" wrapText="1"/>
    </xf>
    <xf numFmtId="0" fontId="7" fillId="0" borderId="7" xfId="0" applyFont="1" applyBorder="1" applyAlignment="1">
      <alignment horizontal="left" vertical="top" wrapText="1"/>
    </xf>
    <xf numFmtId="0" fontId="3" fillId="0" borderId="1" xfId="0" applyFont="1" applyBorder="1" applyAlignment="1">
      <alignment horizontal="left" vertical="top"/>
    </xf>
    <xf numFmtId="0" fontId="3" fillId="0" borderId="2" xfId="1" applyNumberFormat="1" applyFont="1" applyBorder="1" applyAlignment="1">
      <alignment horizontal="left" vertical="top" wrapText="1"/>
    </xf>
    <xf numFmtId="0" fontId="3" fillId="0" borderId="3" xfId="1" applyNumberFormat="1" applyFont="1" applyBorder="1" applyAlignment="1">
      <alignment horizontal="left" vertical="top" wrapText="1"/>
    </xf>
    <xf numFmtId="0" fontId="3" fillId="0" borderId="4" xfId="1" applyNumberFormat="1" applyFont="1" applyBorder="1" applyAlignment="1">
      <alignment horizontal="left" vertical="top" wrapText="1"/>
    </xf>
  </cellXfs>
  <cellStyles count="3">
    <cellStyle name="Comma" xfId="1" builtinId="3"/>
    <cellStyle name="Normal" xfId="0" builtinId="0"/>
    <cellStyle name="Normal 10 2" xfId="2"/>
  </cellStyles>
  <dxfs count="0"/>
  <tableStyles count="0" defaultTableStyle="TableStyleMedium2" defaultPivotStyle="PivotStyleLight16"/>
  <colors>
    <mruColors>
      <color rgb="FF00FF00"/>
      <color rgb="FF00FFCC"/>
      <color rgb="FFFF00FF"/>
      <color rgb="FF00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topLeftCell="A4" workbookViewId="0">
      <selection activeCell="E12" sqref="E12"/>
    </sheetView>
  </sheetViews>
  <sheetFormatPr defaultRowHeight="14.25" x14ac:dyDescent="0.2"/>
  <cols>
    <col min="1" max="1" width="24.140625" style="166" customWidth="1"/>
    <col min="2" max="2" width="24.28515625" style="171" customWidth="1"/>
    <col min="3" max="3" width="9.140625" style="166"/>
    <col min="4" max="4" width="15.140625" style="172" customWidth="1"/>
    <col min="5" max="16384" width="9.140625" style="166"/>
  </cols>
  <sheetData>
    <row r="1" spans="1:4" x14ac:dyDescent="0.2">
      <c r="A1" s="167" t="s">
        <v>479</v>
      </c>
      <c r="B1" s="168" t="s">
        <v>42</v>
      </c>
    </row>
    <row r="2" spans="1:4" x14ac:dyDescent="0.2">
      <c r="A2" s="166" t="s">
        <v>477</v>
      </c>
      <c r="B2" s="169">
        <f>'PROPOSAL FY 2023-2024'!G14</f>
        <v>5522984</v>
      </c>
      <c r="D2" s="172">
        <f>0.35*175361810</f>
        <v>61376633.499999993</v>
      </c>
    </row>
    <row r="3" spans="1:4" x14ac:dyDescent="0.2">
      <c r="A3" s="166" t="s">
        <v>478</v>
      </c>
      <c r="B3" s="169">
        <f>'PROPOSAL FY 2023-2024'!G41</f>
        <v>4968724</v>
      </c>
    </row>
    <row r="4" spans="1:4" x14ac:dyDescent="0.2">
      <c r="A4" s="166" t="s">
        <v>426</v>
      </c>
      <c r="B4" s="169">
        <f>'PROPOSAL FY 2023-2024'!G51</f>
        <v>1374246</v>
      </c>
    </row>
    <row r="5" spans="1:4" x14ac:dyDescent="0.2">
      <c r="A5" s="166" t="s">
        <v>472</v>
      </c>
      <c r="B5" s="169">
        <f>'PROPOSAL FY 2023-2024'!G71</f>
        <v>5260854</v>
      </c>
    </row>
    <row r="6" spans="1:4" x14ac:dyDescent="0.2">
      <c r="A6" s="166" t="s">
        <v>425</v>
      </c>
      <c r="B6" s="169">
        <f>'PROPOSAL FY 2023-2024'!G87</f>
        <v>24000000</v>
      </c>
    </row>
    <row r="7" spans="1:4" x14ac:dyDescent="0.2">
      <c r="A7" s="166" t="s">
        <v>473</v>
      </c>
      <c r="B7" s="169">
        <f>'PROPOSAL FY 2023-2024'!G100</f>
        <v>16919433</v>
      </c>
    </row>
    <row r="8" spans="1:4" x14ac:dyDescent="0.2">
      <c r="A8" s="166" t="s">
        <v>474</v>
      </c>
      <c r="B8" s="169">
        <f>'PROPOSAL FY 2023-2024'!G113</f>
        <v>16919433</v>
      </c>
    </row>
    <row r="9" spans="1:4" x14ac:dyDescent="0.2">
      <c r="A9" s="166" t="s">
        <v>424</v>
      </c>
      <c r="B9" s="169">
        <f>'PROPOSAL FY 2023-2024'!G124</f>
        <v>28800000</v>
      </c>
    </row>
    <row r="10" spans="1:4" x14ac:dyDescent="0.2">
      <c r="A10" s="166" t="s">
        <v>420</v>
      </c>
      <c r="B10" s="169">
        <f>'PROPOSAL FY 2023-2024'!G128</f>
        <v>11000000</v>
      </c>
    </row>
    <row r="11" spans="1:4" x14ac:dyDescent="0.2">
      <c r="A11" s="166" t="s">
        <v>421</v>
      </c>
      <c r="B11" s="169">
        <f>'PROPOSAL FY 2023-2024'!G133</f>
        <v>50847680</v>
      </c>
    </row>
    <row r="12" spans="1:4" x14ac:dyDescent="0.2">
      <c r="A12" s="166" t="s">
        <v>422</v>
      </c>
      <c r="B12" s="169">
        <f>'PROPOSAL FY 2023-2024'!G139</f>
        <v>1500000</v>
      </c>
    </row>
    <row r="13" spans="1:4" x14ac:dyDescent="0.2">
      <c r="A13" s="166" t="s">
        <v>419</v>
      </c>
      <c r="B13" s="169">
        <f>'PROPOSAL FY 2023-2024'!G143</f>
        <v>2800000</v>
      </c>
    </row>
    <row r="14" spans="1:4" x14ac:dyDescent="0.2">
      <c r="A14" s="166" t="s">
        <v>423</v>
      </c>
      <c r="B14" s="169">
        <f>'PROPOSAL FY 2023-2024'!G136</f>
        <v>9229569</v>
      </c>
    </row>
    <row r="15" spans="1:4" x14ac:dyDescent="0.2">
      <c r="A15" s="166" t="s">
        <v>475</v>
      </c>
      <c r="B15" s="169">
        <f>'PROPOSAL FY 2023-2024'!G162</f>
        <v>12373320</v>
      </c>
    </row>
    <row r="16" spans="1:4" x14ac:dyDescent="0.2">
      <c r="A16" s="166" t="s">
        <v>476</v>
      </c>
      <c r="B16" s="169">
        <f>'PROPOSAL FY 2023-2024'!G154</f>
        <v>765000</v>
      </c>
    </row>
    <row r="17" spans="1:2" x14ac:dyDescent="0.2">
      <c r="B17" s="169"/>
    </row>
    <row r="18" spans="1:2" x14ac:dyDescent="0.2">
      <c r="A18" s="167" t="s">
        <v>43</v>
      </c>
      <c r="B18" s="170">
        <f>SUM(B2:B17)</f>
        <v>192281243</v>
      </c>
    </row>
    <row r="20" spans="1:2" x14ac:dyDescent="0.2">
      <c r="A20" s="166" t="s">
        <v>273</v>
      </c>
      <c r="B20" s="169">
        <v>175361810</v>
      </c>
    </row>
    <row r="21" spans="1:2" x14ac:dyDescent="0.2">
      <c r="A21" s="166" t="s">
        <v>480</v>
      </c>
      <c r="B21" s="169">
        <v>16919433</v>
      </c>
    </row>
    <row r="22" spans="1:2" x14ac:dyDescent="0.2">
      <c r="B22" s="169"/>
    </row>
    <row r="23" spans="1:2" x14ac:dyDescent="0.2">
      <c r="A23" s="167" t="s">
        <v>43</v>
      </c>
      <c r="B23" s="170">
        <f>SUM(B20:B22)</f>
        <v>192281243</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CC"/>
  </sheetPr>
  <dimension ref="A1:I168"/>
  <sheetViews>
    <sheetView tabSelected="1" zoomScaleNormal="100" workbookViewId="0">
      <selection activeCell="D174" sqref="D174"/>
    </sheetView>
  </sheetViews>
  <sheetFormatPr defaultColWidth="8.7109375" defaultRowHeight="14.25" x14ac:dyDescent="0.25"/>
  <cols>
    <col min="1" max="1" width="5.5703125" style="89" customWidth="1"/>
    <col min="2" max="2" width="24.5703125" style="89" customWidth="1"/>
    <col min="3" max="3" width="30.140625" style="90" customWidth="1"/>
    <col min="4" max="4" width="36.42578125" style="90" customWidth="1"/>
    <col min="5" max="5" width="17.42578125" style="90" customWidth="1"/>
    <col min="6" max="6" width="16.42578125" style="91" customWidth="1"/>
    <col min="7" max="7" width="17.85546875" style="92" customWidth="1"/>
    <col min="8" max="8" width="11.5703125" style="89" customWidth="1"/>
    <col min="9" max="9" width="16" style="89" bestFit="1" customWidth="1"/>
    <col min="10" max="10" width="8.7109375" style="89" customWidth="1"/>
    <col min="11" max="16384" width="8.7109375" style="89"/>
  </cols>
  <sheetData>
    <row r="1" spans="1:8" ht="16.5" thickBot="1" x14ac:dyDescent="0.3">
      <c r="A1" s="98"/>
      <c r="B1" s="208" t="s">
        <v>161</v>
      </c>
      <c r="C1" s="209"/>
      <c r="D1" s="209"/>
      <c r="E1" s="209"/>
      <c r="F1" s="209"/>
      <c r="G1" s="209"/>
      <c r="H1" s="210"/>
    </row>
    <row r="2" spans="1:8" ht="16.5" thickBot="1" x14ac:dyDescent="0.3">
      <c r="A2" s="98"/>
      <c r="B2" s="208" t="s">
        <v>162</v>
      </c>
      <c r="C2" s="209"/>
      <c r="D2" s="209"/>
      <c r="E2" s="209"/>
      <c r="F2" s="209"/>
      <c r="G2" s="209"/>
      <c r="H2" s="210"/>
    </row>
    <row r="3" spans="1:8" ht="16.5" thickBot="1" x14ac:dyDescent="0.3">
      <c r="A3" s="98"/>
      <c r="B3" s="208" t="s">
        <v>163</v>
      </c>
      <c r="C3" s="209"/>
      <c r="D3" s="209"/>
      <c r="E3" s="209"/>
      <c r="F3" s="209"/>
      <c r="G3" s="209"/>
      <c r="H3" s="210"/>
    </row>
    <row r="4" spans="1:8" ht="48" thickBot="1" x14ac:dyDescent="0.3">
      <c r="A4" s="99" t="s">
        <v>164</v>
      </c>
      <c r="B4" s="99" t="s">
        <v>165</v>
      </c>
      <c r="C4" s="99" t="s">
        <v>166</v>
      </c>
      <c r="D4" s="109" t="s">
        <v>167</v>
      </c>
      <c r="E4" s="99" t="s">
        <v>168</v>
      </c>
      <c r="F4" s="109" t="s">
        <v>382</v>
      </c>
      <c r="G4" s="109" t="s">
        <v>169</v>
      </c>
      <c r="H4" s="99" t="s">
        <v>170</v>
      </c>
    </row>
    <row r="5" spans="1:8" ht="16.5" thickBot="1" x14ac:dyDescent="0.3">
      <c r="A5" s="98"/>
      <c r="B5" s="192" t="s">
        <v>171</v>
      </c>
      <c r="C5" s="193"/>
      <c r="D5" s="194"/>
      <c r="E5" s="98" t="s">
        <v>44</v>
      </c>
      <c r="F5" s="98"/>
      <c r="G5" s="98"/>
      <c r="H5" s="98"/>
    </row>
    <row r="6" spans="1:8" ht="16.5" thickBot="1" x14ac:dyDescent="0.3">
      <c r="A6" s="98"/>
      <c r="B6" s="192" t="s">
        <v>383</v>
      </c>
      <c r="C6" s="193"/>
      <c r="D6" s="194"/>
      <c r="E6" s="98"/>
      <c r="F6" s="98"/>
      <c r="G6" s="98"/>
      <c r="H6" s="98"/>
    </row>
    <row r="7" spans="1:8" ht="48" thickBot="1" x14ac:dyDescent="0.3">
      <c r="A7" s="98">
        <v>1</v>
      </c>
      <c r="B7" s="101" t="s">
        <v>172</v>
      </c>
      <c r="C7" s="101" t="s">
        <v>1</v>
      </c>
      <c r="D7" s="101" t="s">
        <v>454</v>
      </c>
      <c r="E7" s="100">
        <v>3252360</v>
      </c>
      <c r="F7" s="122"/>
      <c r="G7" s="100">
        <v>3252360</v>
      </c>
      <c r="H7" s="98" t="s">
        <v>0</v>
      </c>
    </row>
    <row r="8" spans="1:8" ht="32.25" customHeight="1" thickBot="1" x14ac:dyDescent="0.3">
      <c r="A8" s="98">
        <v>2</v>
      </c>
      <c r="B8" s="101" t="s">
        <v>175</v>
      </c>
      <c r="C8" s="101" t="s">
        <v>2</v>
      </c>
      <c r="D8" s="101" t="s">
        <v>313</v>
      </c>
      <c r="E8" s="100">
        <v>960000</v>
      </c>
      <c r="F8" s="122"/>
      <c r="G8" s="100">
        <v>960000</v>
      </c>
      <c r="H8" s="98" t="s">
        <v>0</v>
      </c>
    </row>
    <row r="9" spans="1:8" ht="48" thickBot="1" x14ac:dyDescent="0.3">
      <c r="A9" s="98">
        <v>3</v>
      </c>
      <c r="B9" s="101" t="s">
        <v>176</v>
      </c>
      <c r="C9" s="101" t="s">
        <v>3</v>
      </c>
      <c r="D9" s="101" t="s">
        <v>455</v>
      </c>
      <c r="E9" s="100">
        <v>33000</v>
      </c>
      <c r="F9" s="122"/>
      <c r="G9" s="100">
        <v>33000</v>
      </c>
      <c r="H9" s="98" t="s">
        <v>0</v>
      </c>
    </row>
    <row r="10" spans="1:8" ht="48" thickBot="1" x14ac:dyDescent="0.3">
      <c r="A10" s="98">
        <v>4</v>
      </c>
      <c r="B10" s="101" t="s">
        <v>177</v>
      </c>
      <c r="C10" s="101" t="s">
        <v>4</v>
      </c>
      <c r="D10" s="101" t="s">
        <v>456</v>
      </c>
      <c r="E10" s="100">
        <v>103680</v>
      </c>
      <c r="F10" s="122"/>
      <c r="G10" s="100">
        <v>103680</v>
      </c>
      <c r="H10" s="98" t="s">
        <v>0</v>
      </c>
    </row>
    <row r="11" spans="1:8" ht="48" thickBot="1" x14ac:dyDescent="0.3">
      <c r="A11" s="98">
        <v>5</v>
      </c>
      <c r="B11" s="101" t="s">
        <v>335</v>
      </c>
      <c r="C11" s="101" t="s">
        <v>279</v>
      </c>
      <c r="D11" s="101" t="s">
        <v>457</v>
      </c>
      <c r="E11" s="100">
        <v>72000</v>
      </c>
      <c r="F11" s="122"/>
      <c r="G11" s="100">
        <v>72000</v>
      </c>
      <c r="H11" s="98" t="s">
        <v>0</v>
      </c>
    </row>
    <row r="12" spans="1:8" ht="48" thickBot="1" x14ac:dyDescent="0.3">
      <c r="A12" s="98">
        <v>6</v>
      </c>
      <c r="B12" s="101" t="s">
        <v>282</v>
      </c>
      <c r="C12" s="101" t="s">
        <v>314</v>
      </c>
      <c r="D12" s="101" t="s">
        <v>458</v>
      </c>
      <c r="E12" s="100">
        <v>50000</v>
      </c>
      <c r="F12" s="122"/>
      <c r="G12" s="100">
        <v>50000</v>
      </c>
      <c r="H12" s="98" t="s">
        <v>0</v>
      </c>
    </row>
    <row r="13" spans="1:8" ht="32.25" customHeight="1" thickBot="1" x14ac:dyDescent="0.3">
      <c r="A13" s="98">
        <v>7</v>
      </c>
      <c r="B13" s="101" t="s">
        <v>283</v>
      </c>
      <c r="C13" s="101" t="s">
        <v>384</v>
      </c>
      <c r="D13" s="101" t="s">
        <v>459</v>
      </c>
      <c r="E13" s="100">
        <v>1051944</v>
      </c>
      <c r="F13" s="122"/>
      <c r="G13" s="100">
        <v>1051944</v>
      </c>
      <c r="H13" s="98" t="s">
        <v>0</v>
      </c>
    </row>
    <row r="14" spans="1:8" ht="16.5" thickBot="1" x14ac:dyDescent="0.3">
      <c r="A14" s="98"/>
      <c r="B14" s="99" t="s">
        <v>43</v>
      </c>
      <c r="C14" s="98"/>
      <c r="D14" s="98"/>
      <c r="E14" s="121">
        <f>SUM(E7:E13)</f>
        <v>5522984</v>
      </c>
      <c r="F14" s="100"/>
      <c r="G14" s="121">
        <f>SUM(G7:G13)</f>
        <v>5522984</v>
      </c>
      <c r="H14" s="98"/>
    </row>
    <row r="15" spans="1:8" ht="16.5" thickBot="1" x14ac:dyDescent="0.3">
      <c r="A15" s="98"/>
      <c r="B15" s="201" t="s">
        <v>385</v>
      </c>
      <c r="C15" s="202"/>
      <c r="D15" s="203"/>
      <c r="E15" s="123"/>
      <c r="F15" s="123"/>
      <c r="G15" s="123"/>
      <c r="H15" s="98"/>
    </row>
    <row r="16" spans="1:8" ht="32.25" thickBot="1" x14ac:dyDescent="0.3">
      <c r="A16" s="98">
        <v>8</v>
      </c>
      <c r="B16" s="101" t="s">
        <v>294</v>
      </c>
      <c r="C16" s="98" t="s">
        <v>6</v>
      </c>
      <c r="D16" s="98" t="s">
        <v>178</v>
      </c>
      <c r="E16" s="100">
        <v>60000</v>
      </c>
      <c r="F16" s="122"/>
      <c r="G16" s="100">
        <v>60000</v>
      </c>
      <c r="H16" s="98" t="s">
        <v>0</v>
      </c>
    </row>
    <row r="17" spans="1:8" ht="32.25" thickBot="1" x14ac:dyDescent="0.3">
      <c r="A17" s="98">
        <v>9</v>
      </c>
      <c r="B17" s="101" t="s">
        <v>295</v>
      </c>
      <c r="C17" s="102" t="s">
        <v>179</v>
      </c>
      <c r="D17" s="102" t="s">
        <v>180</v>
      </c>
      <c r="E17" s="100">
        <v>30000</v>
      </c>
      <c r="F17" s="122"/>
      <c r="G17" s="100">
        <v>30000</v>
      </c>
      <c r="H17" s="98" t="s">
        <v>0</v>
      </c>
    </row>
    <row r="18" spans="1:8" ht="32.25" thickBot="1" x14ac:dyDescent="0.3">
      <c r="A18" s="98">
        <v>10</v>
      </c>
      <c r="B18" s="101" t="s">
        <v>296</v>
      </c>
      <c r="C18" s="101" t="s">
        <v>181</v>
      </c>
      <c r="D18" s="101" t="s">
        <v>8</v>
      </c>
      <c r="E18" s="100">
        <v>150000</v>
      </c>
      <c r="F18" s="122"/>
      <c r="G18" s="124">
        <v>150000</v>
      </c>
      <c r="H18" s="98" t="s">
        <v>0</v>
      </c>
    </row>
    <row r="19" spans="1:8" ht="32.25" thickBot="1" x14ac:dyDescent="0.3">
      <c r="A19" s="98">
        <v>11</v>
      </c>
      <c r="B19" s="101" t="s">
        <v>297</v>
      </c>
      <c r="C19" s="98" t="s">
        <v>9</v>
      </c>
      <c r="D19" s="98" t="s">
        <v>182</v>
      </c>
      <c r="E19" s="100">
        <v>120000</v>
      </c>
      <c r="F19" s="122"/>
      <c r="G19" s="100">
        <v>120000</v>
      </c>
      <c r="H19" s="98" t="s">
        <v>0</v>
      </c>
    </row>
    <row r="20" spans="1:8" ht="32.25" thickBot="1" x14ac:dyDescent="0.3">
      <c r="A20" s="98">
        <v>12</v>
      </c>
      <c r="B20" s="101" t="s">
        <v>298</v>
      </c>
      <c r="C20" s="102" t="s">
        <v>10</v>
      </c>
      <c r="D20" s="102" t="s">
        <v>11</v>
      </c>
      <c r="E20" s="100">
        <v>65000</v>
      </c>
      <c r="F20" s="122"/>
      <c r="G20" s="100">
        <v>65000</v>
      </c>
      <c r="H20" s="98" t="s">
        <v>0</v>
      </c>
    </row>
    <row r="21" spans="1:8" ht="32.25" customHeight="1" thickBot="1" x14ac:dyDescent="0.3">
      <c r="A21" s="98">
        <v>13</v>
      </c>
      <c r="B21" s="101" t="s">
        <v>299</v>
      </c>
      <c r="C21" s="101" t="s">
        <v>183</v>
      </c>
      <c r="D21" s="102" t="s">
        <v>184</v>
      </c>
      <c r="E21" s="125">
        <v>523000</v>
      </c>
      <c r="F21" s="122"/>
      <c r="G21" s="124">
        <v>523000</v>
      </c>
      <c r="H21" s="98" t="s">
        <v>0</v>
      </c>
    </row>
    <row r="22" spans="1:8" ht="32.25" thickBot="1" x14ac:dyDescent="0.3">
      <c r="A22" s="98">
        <v>14</v>
      </c>
      <c r="B22" s="101" t="s">
        <v>300</v>
      </c>
      <c r="C22" s="102" t="s">
        <v>13</v>
      </c>
      <c r="D22" s="102" t="s">
        <v>386</v>
      </c>
      <c r="E22" s="100">
        <v>300000</v>
      </c>
      <c r="F22" s="122"/>
      <c r="G22" s="100">
        <v>300000</v>
      </c>
      <c r="H22" s="98" t="s">
        <v>0</v>
      </c>
    </row>
    <row r="23" spans="1:8" ht="32.25" thickBot="1" x14ac:dyDescent="0.3">
      <c r="A23" s="98">
        <v>15</v>
      </c>
      <c r="B23" s="101" t="s">
        <v>301</v>
      </c>
      <c r="C23" s="98" t="s">
        <v>14</v>
      </c>
      <c r="D23" s="101" t="s">
        <v>33</v>
      </c>
      <c r="E23" s="100">
        <v>400000</v>
      </c>
      <c r="F23" s="122"/>
      <c r="G23" s="100">
        <v>400000</v>
      </c>
      <c r="H23" s="98" t="s">
        <v>0</v>
      </c>
    </row>
    <row r="24" spans="1:8" ht="32.25" thickBot="1" x14ac:dyDescent="0.3">
      <c r="A24" s="98">
        <v>16</v>
      </c>
      <c r="B24" s="101" t="s">
        <v>302</v>
      </c>
      <c r="C24" s="101" t="s">
        <v>15</v>
      </c>
      <c r="D24" s="101" t="s">
        <v>16</v>
      </c>
      <c r="E24" s="100">
        <v>75000</v>
      </c>
      <c r="F24" s="122"/>
      <c r="G24" s="100">
        <v>75000</v>
      </c>
      <c r="H24" s="98" t="s">
        <v>0</v>
      </c>
    </row>
    <row r="25" spans="1:8" ht="32.25" thickBot="1" x14ac:dyDescent="0.3">
      <c r="A25" s="98">
        <v>17</v>
      </c>
      <c r="B25" s="101" t="s">
        <v>303</v>
      </c>
      <c r="C25" s="102" t="s">
        <v>17</v>
      </c>
      <c r="D25" s="102" t="s">
        <v>18</v>
      </c>
      <c r="E25" s="100">
        <v>120000</v>
      </c>
      <c r="F25" s="122"/>
      <c r="G25" s="100">
        <v>120000</v>
      </c>
      <c r="H25" s="98" t="s">
        <v>0</v>
      </c>
    </row>
    <row r="26" spans="1:8" ht="32.25" thickBot="1" x14ac:dyDescent="0.3">
      <c r="A26" s="98">
        <v>18</v>
      </c>
      <c r="B26" s="101" t="s">
        <v>336</v>
      </c>
      <c r="C26" s="101" t="s">
        <v>185</v>
      </c>
      <c r="D26" s="101" t="s">
        <v>186</v>
      </c>
      <c r="E26" s="100">
        <v>50000</v>
      </c>
      <c r="F26" s="122"/>
      <c r="G26" s="100">
        <v>50000</v>
      </c>
      <c r="H26" s="98" t="s">
        <v>0</v>
      </c>
    </row>
    <row r="27" spans="1:8" ht="47.25" customHeight="1" thickBot="1" x14ac:dyDescent="0.3">
      <c r="A27" s="98">
        <v>19</v>
      </c>
      <c r="B27" s="101" t="s">
        <v>337</v>
      </c>
      <c r="C27" s="102" t="s">
        <v>19</v>
      </c>
      <c r="D27" s="102" t="s">
        <v>187</v>
      </c>
      <c r="E27" s="125">
        <v>120000</v>
      </c>
      <c r="F27" s="122"/>
      <c r="G27" s="125">
        <v>120000</v>
      </c>
      <c r="H27" s="98" t="s">
        <v>0</v>
      </c>
    </row>
    <row r="28" spans="1:8" ht="32.25" thickBot="1" x14ac:dyDescent="0.3">
      <c r="A28" s="98">
        <v>20</v>
      </c>
      <c r="B28" s="101" t="s">
        <v>338</v>
      </c>
      <c r="C28" s="98" t="s">
        <v>188</v>
      </c>
      <c r="D28" s="102" t="s">
        <v>293</v>
      </c>
      <c r="E28" s="100">
        <v>624000</v>
      </c>
      <c r="F28" s="122"/>
      <c r="G28" s="100">
        <v>624000</v>
      </c>
      <c r="H28" s="98" t="s">
        <v>0</v>
      </c>
    </row>
    <row r="29" spans="1:8" ht="32.25" thickBot="1" x14ac:dyDescent="0.3">
      <c r="A29" s="98">
        <v>21</v>
      </c>
      <c r="B29" s="101" t="s">
        <v>339</v>
      </c>
      <c r="C29" s="98" t="s">
        <v>20</v>
      </c>
      <c r="D29" s="101" t="s">
        <v>257</v>
      </c>
      <c r="E29" s="100">
        <v>788100</v>
      </c>
      <c r="F29" s="122"/>
      <c r="G29" s="100">
        <v>788100</v>
      </c>
      <c r="H29" s="98" t="s">
        <v>0</v>
      </c>
    </row>
    <row r="30" spans="1:8" ht="47.25" customHeight="1" thickBot="1" x14ac:dyDescent="0.3">
      <c r="A30" s="98">
        <v>22</v>
      </c>
      <c r="B30" s="101" t="s">
        <v>305</v>
      </c>
      <c r="C30" s="98" t="s">
        <v>189</v>
      </c>
      <c r="D30" s="98" t="s">
        <v>308</v>
      </c>
      <c r="E30" s="100">
        <v>405000</v>
      </c>
      <c r="F30" s="122"/>
      <c r="G30" s="100">
        <v>405000</v>
      </c>
      <c r="H30" s="98" t="s">
        <v>0</v>
      </c>
    </row>
    <row r="31" spans="1:8" ht="32.25" customHeight="1" thickBot="1" x14ac:dyDescent="0.3">
      <c r="A31" s="98">
        <v>23</v>
      </c>
      <c r="B31" s="101" t="s">
        <v>340</v>
      </c>
      <c r="C31" s="98" t="s">
        <v>304</v>
      </c>
      <c r="D31" s="98" t="s">
        <v>309</v>
      </c>
      <c r="E31" s="100">
        <v>18900</v>
      </c>
      <c r="F31" s="122"/>
      <c r="G31" s="100">
        <v>18900</v>
      </c>
      <c r="H31" s="98" t="s">
        <v>0</v>
      </c>
    </row>
    <row r="32" spans="1:8" ht="32.25" thickBot="1" x14ac:dyDescent="0.3">
      <c r="A32" s="98">
        <v>24</v>
      </c>
      <c r="B32" s="101" t="s">
        <v>341</v>
      </c>
      <c r="C32" s="101" t="s">
        <v>22</v>
      </c>
      <c r="D32" s="101" t="s">
        <v>190</v>
      </c>
      <c r="E32" s="100">
        <v>50000</v>
      </c>
      <c r="F32" s="122"/>
      <c r="G32" s="100">
        <v>50000</v>
      </c>
      <c r="H32" s="98" t="s">
        <v>0</v>
      </c>
    </row>
    <row r="33" spans="1:8" ht="48" thickBot="1" x14ac:dyDescent="0.3">
      <c r="A33" s="98">
        <v>25</v>
      </c>
      <c r="B33" s="101" t="s">
        <v>342</v>
      </c>
      <c r="C33" s="102" t="s">
        <v>191</v>
      </c>
      <c r="D33" s="102" t="s">
        <v>192</v>
      </c>
      <c r="E33" s="100">
        <v>150000</v>
      </c>
      <c r="F33" s="122"/>
      <c r="G33" s="100">
        <v>150000</v>
      </c>
      <c r="H33" s="98" t="s">
        <v>0</v>
      </c>
    </row>
    <row r="34" spans="1:8" ht="32.25" customHeight="1" thickBot="1" x14ac:dyDescent="0.3">
      <c r="A34" s="98">
        <v>26</v>
      </c>
      <c r="B34" s="101" t="s">
        <v>306</v>
      </c>
      <c r="C34" s="102" t="s">
        <v>24</v>
      </c>
      <c r="D34" s="102" t="s">
        <v>131</v>
      </c>
      <c r="E34" s="100">
        <v>100000</v>
      </c>
      <c r="F34" s="122"/>
      <c r="G34" s="100">
        <v>100000</v>
      </c>
      <c r="H34" s="98" t="s">
        <v>0</v>
      </c>
    </row>
    <row r="35" spans="1:8" ht="32.25" thickBot="1" x14ac:dyDescent="0.3">
      <c r="A35" s="98">
        <v>27</v>
      </c>
      <c r="B35" s="101" t="s">
        <v>343</v>
      </c>
      <c r="C35" s="102" t="s">
        <v>252</v>
      </c>
      <c r="D35" s="102" t="s">
        <v>431</v>
      </c>
      <c r="E35" s="100">
        <v>170000</v>
      </c>
      <c r="F35" s="122"/>
      <c r="G35" s="100">
        <v>170000</v>
      </c>
      <c r="H35" s="98" t="s">
        <v>0</v>
      </c>
    </row>
    <row r="36" spans="1:8" ht="48" thickBot="1" x14ac:dyDescent="0.3">
      <c r="A36" s="98">
        <v>28</v>
      </c>
      <c r="B36" s="101" t="s">
        <v>344</v>
      </c>
      <c r="C36" s="102" t="s">
        <v>25</v>
      </c>
      <c r="D36" s="103" t="s">
        <v>26</v>
      </c>
      <c r="E36" s="100">
        <v>30000</v>
      </c>
      <c r="F36" s="122"/>
      <c r="G36" s="100">
        <v>30000</v>
      </c>
      <c r="H36" s="98" t="s">
        <v>0</v>
      </c>
    </row>
    <row r="37" spans="1:8" ht="32.25" thickBot="1" x14ac:dyDescent="0.3">
      <c r="A37" s="98">
        <v>29</v>
      </c>
      <c r="B37" s="101" t="s">
        <v>345</v>
      </c>
      <c r="C37" s="102" t="s">
        <v>27</v>
      </c>
      <c r="D37" s="102" t="s">
        <v>28</v>
      </c>
      <c r="E37" s="100">
        <v>400000</v>
      </c>
      <c r="F37" s="122"/>
      <c r="G37" s="100">
        <v>400000</v>
      </c>
      <c r="H37" s="98" t="s">
        <v>0</v>
      </c>
    </row>
    <row r="38" spans="1:8" ht="32.25" thickBot="1" x14ac:dyDescent="0.3">
      <c r="A38" s="98">
        <v>30</v>
      </c>
      <c r="B38" s="101" t="s">
        <v>346</v>
      </c>
      <c r="C38" s="102" t="s">
        <v>29</v>
      </c>
      <c r="D38" s="102" t="s">
        <v>193</v>
      </c>
      <c r="E38" s="100">
        <v>20000</v>
      </c>
      <c r="F38" s="122"/>
      <c r="G38" s="100">
        <v>20000</v>
      </c>
      <c r="H38" s="98" t="s">
        <v>0</v>
      </c>
    </row>
    <row r="39" spans="1:8" ht="48" thickBot="1" x14ac:dyDescent="0.3">
      <c r="A39" s="98">
        <v>31</v>
      </c>
      <c r="B39" s="101" t="s">
        <v>347</v>
      </c>
      <c r="C39" s="98" t="s">
        <v>194</v>
      </c>
      <c r="D39" s="101" t="s">
        <v>195</v>
      </c>
      <c r="E39" s="100">
        <v>175000</v>
      </c>
      <c r="F39" s="122"/>
      <c r="G39" s="100">
        <v>175000</v>
      </c>
      <c r="H39" s="98" t="s">
        <v>0</v>
      </c>
    </row>
    <row r="40" spans="1:8" ht="32.25" thickBot="1" x14ac:dyDescent="0.3">
      <c r="A40" s="98">
        <v>32</v>
      </c>
      <c r="B40" s="101" t="s">
        <v>307</v>
      </c>
      <c r="C40" s="102" t="s">
        <v>31</v>
      </c>
      <c r="D40" s="102" t="s">
        <v>32</v>
      </c>
      <c r="E40" s="100">
        <v>24724</v>
      </c>
      <c r="F40" s="122"/>
      <c r="G40" s="100">
        <v>24724</v>
      </c>
      <c r="H40" s="98" t="s">
        <v>0</v>
      </c>
    </row>
    <row r="41" spans="1:8" ht="16.5" thickBot="1" x14ac:dyDescent="0.3">
      <c r="A41" s="98"/>
      <c r="B41" s="99" t="s">
        <v>43</v>
      </c>
      <c r="C41" s="98"/>
      <c r="D41" s="98"/>
      <c r="E41" s="121">
        <f>SUM(E16:E40)</f>
        <v>4968724</v>
      </c>
      <c r="F41" s="100"/>
      <c r="G41" s="121">
        <f>SUM(G16:G40)</f>
        <v>4968724</v>
      </c>
      <c r="H41" s="98"/>
    </row>
    <row r="42" spans="1:8" ht="16.5" thickBot="1" x14ac:dyDescent="0.3">
      <c r="A42" s="98"/>
      <c r="B42" s="192" t="s">
        <v>418</v>
      </c>
      <c r="C42" s="193"/>
      <c r="D42" s="194"/>
      <c r="E42" s="123"/>
      <c r="F42" s="123"/>
      <c r="G42" s="123"/>
      <c r="H42" s="98"/>
    </row>
    <row r="43" spans="1:8" ht="32.25" thickBot="1" x14ac:dyDescent="0.3">
      <c r="A43" s="98">
        <v>33</v>
      </c>
      <c r="B43" s="101" t="s">
        <v>198</v>
      </c>
      <c r="C43" s="101" t="s">
        <v>196</v>
      </c>
      <c r="D43" s="101" t="s">
        <v>197</v>
      </c>
      <c r="E43" s="100">
        <v>150000</v>
      </c>
      <c r="F43" s="122"/>
      <c r="G43" s="100">
        <v>150000</v>
      </c>
      <c r="H43" s="98" t="s">
        <v>0</v>
      </c>
    </row>
    <row r="44" spans="1:8" ht="47.25" customHeight="1" thickBot="1" x14ac:dyDescent="0.3">
      <c r="A44" s="98">
        <v>34</v>
      </c>
      <c r="B44" s="101" t="s">
        <v>331</v>
      </c>
      <c r="C44" s="102" t="s">
        <v>19</v>
      </c>
      <c r="D44" s="102" t="s">
        <v>187</v>
      </c>
      <c r="E44" s="100">
        <v>44000</v>
      </c>
      <c r="F44" s="122"/>
      <c r="G44" s="100">
        <v>44000</v>
      </c>
      <c r="H44" s="98" t="s">
        <v>0</v>
      </c>
    </row>
    <row r="45" spans="1:8" ht="63.75" thickBot="1" x14ac:dyDescent="0.3">
      <c r="A45" s="98">
        <v>35</v>
      </c>
      <c r="B45" s="101" t="s">
        <v>332</v>
      </c>
      <c r="C45" s="101" t="s">
        <v>330</v>
      </c>
      <c r="D45" s="101" t="s">
        <v>220</v>
      </c>
      <c r="E45" s="100">
        <v>730000</v>
      </c>
      <c r="F45" s="122"/>
      <c r="G45" s="100">
        <v>730000</v>
      </c>
      <c r="H45" s="98" t="s">
        <v>0</v>
      </c>
    </row>
    <row r="46" spans="1:8" ht="32.25" thickBot="1" x14ac:dyDescent="0.3">
      <c r="A46" s="98">
        <v>36</v>
      </c>
      <c r="B46" s="101" t="s">
        <v>265</v>
      </c>
      <c r="C46" s="98" t="s">
        <v>14</v>
      </c>
      <c r="D46" s="101" t="s">
        <v>33</v>
      </c>
      <c r="E46" s="100">
        <v>100000</v>
      </c>
      <c r="F46" s="122"/>
      <c r="G46" s="100">
        <v>100000</v>
      </c>
      <c r="H46" s="98" t="s">
        <v>0</v>
      </c>
    </row>
    <row r="47" spans="1:8" ht="32.25" thickBot="1" x14ac:dyDescent="0.3">
      <c r="A47" s="98">
        <v>37</v>
      </c>
      <c r="B47" s="101" t="s">
        <v>266</v>
      </c>
      <c r="C47" s="101" t="s">
        <v>15</v>
      </c>
      <c r="D47" s="101" t="s">
        <v>16</v>
      </c>
      <c r="E47" s="100">
        <v>50246</v>
      </c>
      <c r="F47" s="122"/>
      <c r="G47" s="100">
        <v>50246</v>
      </c>
      <c r="H47" s="98" t="s">
        <v>0</v>
      </c>
    </row>
    <row r="48" spans="1:8" ht="32.25" thickBot="1" x14ac:dyDescent="0.3">
      <c r="A48" s="98">
        <v>38</v>
      </c>
      <c r="B48" s="101" t="s">
        <v>267</v>
      </c>
      <c r="C48" s="102" t="s">
        <v>17</v>
      </c>
      <c r="D48" s="102" t="s">
        <v>18</v>
      </c>
      <c r="E48" s="100">
        <v>50000</v>
      </c>
      <c r="F48" s="122"/>
      <c r="G48" s="100">
        <v>50000</v>
      </c>
      <c r="H48" s="98" t="s">
        <v>0</v>
      </c>
    </row>
    <row r="49" spans="1:9" ht="32.25" thickBot="1" x14ac:dyDescent="0.3">
      <c r="A49" s="98">
        <v>39</v>
      </c>
      <c r="B49" s="101" t="s">
        <v>268</v>
      </c>
      <c r="C49" s="101" t="s">
        <v>181</v>
      </c>
      <c r="D49" s="101" t="s">
        <v>8</v>
      </c>
      <c r="E49" s="100">
        <v>100000</v>
      </c>
      <c r="F49" s="122"/>
      <c r="G49" s="100">
        <v>100000</v>
      </c>
      <c r="H49" s="98" t="s">
        <v>0</v>
      </c>
    </row>
    <row r="50" spans="1:9" ht="32.25" thickBot="1" x14ac:dyDescent="0.3">
      <c r="A50" s="98">
        <v>40</v>
      </c>
      <c r="B50" s="101" t="s">
        <v>269</v>
      </c>
      <c r="C50" s="102" t="s">
        <v>27</v>
      </c>
      <c r="D50" s="102" t="s">
        <v>28</v>
      </c>
      <c r="E50" s="100">
        <v>150000</v>
      </c>
      <c r="F50" s="122"/>
      <c r="G50" s="100">
        <v>150000</v>
      </c>
      <c r="H50" s="98" t="s">
        <v>0</v>
      </c>
    </row>
    <row r="51" spans="1:9" ht="16.5" thickBot="1" x14ac:dyDescent="0.3">
      <c r="A51" s="98"/>
      <c r="B51" s="99" t="s">
        <v>43</v>
      </c>
      <c r="C51" s="98"/>
      <c r="D51" s="98"/>
      <c r="E51" s="121">
        <f>SUM(E43:E50)</f>
        <v>1374246</v>
      </c>
      <c r="F51" s="100"/>
      <c r="G51" s="121">
        <f>SUM(G43:G50)</f>
        <v>1374246</v>
      </c>
      <c r="H51" s="98"/>
    </row>
    <row r="52" spans="1:9" ht="16.5" thickBot="1" x14ac:dyDescent="0.3">
      <c r="A52" s="98"/>
      <c r="B52" s="195" t="s">
        <v>387</v>
      </c>
      <c r="C52" s="196"/>
      <c r="D52" s="197"/>
      <c r="E52" s="123"/>
      <c r="F52" s="123"/>
      <c r="G52" s="123"/>
      <c r="H52" s="98"/>
      <c r="I52" s="96"/>
    </row>
    <row r="53" spans="1:9" ht="32.25" thickBot="1" x14ac:dyDescent="0.3">
      <c r="A53" s="98">
        <v>41</v>
      </c>
      <c r="B53" s="101" t="s">
        <v>201</v>
      </c>
      <c r="C53" s="101" t="s">
        <v>181</v>
      </c>
      <c r="D53" s="101" t="s">
        <v>8</v>
      </c>
      <c r="E53" s="100">
        <v>180000</v>
      </c>
      <c r="F53" s="122"/>
      <c r="G53" s="100">
        <v>180000</v>
      </c>
      <c r="H53" s="98" t="s">
        <v>0</v>
      </c>
    </row>
    <row r="54" spans="1:9" ht="32.25" customHeight="1" thickBot="1" x14ac:dyDescent="0.3">
      <c r="A54" s="98">
        <v>42</v>
      </c>
      <c r="B54" s="101" t="s">
        <v>202</v>
      </c>
      <c r="C54" s="101" t="s">
        <v>183</v>
      </c>
      <c r="D54" s="102" t="s">
        <v>184</v>
      </c>
      <c r="E54" s="100">
        <v>60000</v>
      </c>
      <c r="F54" s="122"/>
      <c r="G54" s="100">
        <v>60000</v>
      </c>
      <c r="H54" s="98" t="s">
        <v>0</v>
      </c>
    </row>
    <row r="55" spans="1:9" ht="32.25" thickBot="1" x14ac:dyDescent="0.3">
      <c r="A55" s="98">
        <v>43</v>
      </c>
      <c r="B55" s="101" t="s">
        <v>203</v>
      </c>
      <c r="C55" s="102" t="s">
        <v>13</v>
      </c>
      <c r="D55" s="102" t="s">
        <v>386</v>
      </c>
      <c r="E55" s="100">
        <v>150000</v>
      </c>
      <c r="F55" s="122"/>
      <c r="G55" s="100">
        <v>150000</v>
      </c>
      <c r="H55" s="98" t="s">
        <v>0</v>
      </c>
    </row>
    <row r="56" spans="1:9" ht="32.25" thickBot="1" x14ac:dyDescent="0.3">
      <c r="A56" s="98">
        <v>44</v>
      </c>
      <c r="B56" s="101" t="s">
        <v>204</v>
      </c>
      <c r="C56" s="98" t="s">
        <v>14</v>
      </c>
      <c r="D56" s="101" t="s">
        <v>33</v>
      </c>
      <c r="E56" s="100">
        <v>300000</v>
      </c>
      <c r="F56" s="122"/>
      <c r="G56" s="100">
        <v>300000</v>
      </c>
      <c r="H56" s="98" t="s">
        <v>0</v>
      </c>
    </row>
    <row r="57" spans="1:9" ht="32.25" thickBot="1" x14ac:dyDescent="0.3">
      <c r="A57" s="98">
        <v>45</v>
      </c>
      <c r="B57" s="101" t="s">
        <v>208</v>
      </c>
      <c r="C57" s="98" t="s">
        <v>188</v>
      </c>
      <c r="D57" s="102" t="s">
        <v>293</v>
      </c>
      <c r="E57" s="100">
        <v>1200000</v>
      </c>
      <c r="F57" s="122"/>
      <c r="G57" s="100">
        <v>1200000</v>
      </c>
      <c r="H57" s="98" t="s">
        <v>0</v>
      </c>
    </row>
    <row r="58" spans="1:9" ht="32.25" thickBot="1" x14ac:dyDescent="0.3">
      <c r="A58" s="98">
        <v>46</v>
      </c>
      <c r="B58" s="101" t="s">
        <v>205</v>
      </c>
      <c r="C58" s="101" t="s">
        <v>15</v>
      </c>
      <c r="D58" s="101" t="s">
        <v>16</v>
      </c>
      <c r="E58" s="100">
        <v>50000</v>
      </c>
      <c r="F58" s="122"/>
      <c r="G58" s="100">
        <v>50000</v>
      </c>
      <c r="H58" s="98" t="s">
        <v>0</v>
      </c>
    </row>
    <row r="59" spans="1:9" ht="32.25" thickBot="1" x14ac:dyDescent="0.3">
      <c r="A59" s="98">
        <v>47</v>
      </c>
      <c r="B59" s="101" t="s">
        <v>206</v>
      </c>
      <c r="C59" s="102" t="s">
        <v>17</v>
      </c>
      <c r="D59" s="102" t="s">
        <v>18</v>
      </c>
      <c r="E59" s="100">
        <v>50000</v>
      </c>
      <c r="F59" s="122"/>
      <c r="G59" s="100">
        <v>50000</v>
      </c>
      <c r="H59" s="98" t="s">
        <v>0</v>
      </c>
    </row>
    <row r="60" spans="1:9" ht="63.75" thickBot="1" x14ac:dyDescent="0.3">
      <c r="A60" s="98">
        <v>48</v>
      </c>
      <c r="B60" s="101" t="s">
        <v>207</v>
      </c>
      <c r="C60" s="101" t="s">
        <v>209</v>
      </c>
      <c r="D60" s="98" t="s">
        <v>210</v>
      </c>
      <c r="E60" s="100">
        <v>120000</v>
      </c>
      <c r="F60" s="122"/>
      <c r="G60" s="100">
        <v>120000</v>
      </c>
      <c r="H60" s="98" t="s">
        <v>0</v>
      </c>
    </row>
    <row r="61" spans="1:9" ht="48" thickBot="1" x14ac:dyDescent="0.3">
      <c r="A61" s="98">
        <v>49</v>
      </c>
      <c r="B61" s="101" t="s">
        <v>315</v>
      </c>
      <c r="C61" s="98" t="s">
        <v>34</v>
      </c>
      <c r="D61" s="98" t="s">
        <v>312</v>
      </c>
      <c r="E61" s="100">
        <v>120000</v>
      </c>
      <c r="F61" s="122"/>
      <c r="G61" s="100">
        <v>120000</v>
      </c>
      <c r="H61" s="98" t="s">
        <v>0</v>
      </c>
    </row>
    <row r="62" spans="1:9" ht="48" thickBot="1" x14ac:dyDescent="0.3">
      <c r="A62" s="98">
        <v>50</v>
      </c>
      <c r="B62" s="101" t="s">
        <v>316</v>
      </c>
      <c r="C62" s="101" t="s">
        <v>35</v>
      </c>
      <c r="D62" s="101" t="s">
        <v>311</v>
      </c>
      <c r="E62" s="100">
        <v>100000</v>
      </c>
      <c r="F62" s="122"/>
      <c r="G62" s="100">
        <v>100000</v>
      </c>
      <c r="H62" s="98" t="s">
        <v>0</v>
      </c>
    </row>
    <row r="63" spans="1:9" ht="63.75" thickBot="1" x14ac:dyDescent="0.3">
      <c r="A63" s="98">
        <v>51</v>
      </c>
      <c r="B63" s="101" t="s">
        <v>317</v>
      </c>
      <c r="C63" s="101" t="s">
        <v>36</v>
      </c>
      <c r="D63" s="101" t="s">
        <v>388</v>
      </c>
      <c r="E63" s="100">
        <v>300000</v>
      </c>
      <c r="F63" s="122"/>
      <c r="G63" s="100">
        <v>300000</v>
      </c>
      <c r="H63" s="98" t="s">
        <v>0</v>
      </c>
    </row>
    <row r="64" spans="1:9" ht="47.25" customHeight="1" thickBot="1" x14ac:dyDescent="0.3">
      <c r="A64" s="98">
        <v>52</v>
      </c>
      <c r="B64" s="101" t="s">
        <v>318</v>
      </c>
      <c r="C64" s="102" t="s">
        <v>19</v>
      </c>
      <c r="D64" s="102" t="s">
        <v>187</v>
      </c>
      <c r="E64" s="100">
        <v>80000</v>
      </c>
      <c r="F64" s="122"/>
      <c r="G64" s="100">
        <v>80000</v>
      </c>
      <c r="H64" s="98" t="s">
        <v>0</v>
      </c>
    </row>
    <row r="65" spans="1:8" ht="32.25" thickBot="1" x14ac:dyDescent="0.3">
      <c r="A65" s="98">
        <v>53</v>
      </c>
      <c r="B65" s="101" t="s">
        <v>319</v>
      </c>
      <c r="C65" s="98" t="s">
        <v>20</v>
      </c>
      <c r="D65" s="101" t="s">
        <v>257</v>
      </c>
      <c r="E65" s="100">
        <v>1550000</v>
      </c>
      <c r="F65" s="122"/>
      <c r="G65" s="100">
        <v>1550000</v>
      </c>
      <c r="H65" s="98" t="s">
        <v>0</v>
      </c>
    </row>
    <row r="66" spans="1:8" ht="48" thickBot="1" x14ac:dyDescent="0.3">
      <c r="A66" s="98">
        <v>54</v>
      </c>
      <c r="B66" s="101" t="s">
        <v>320</v>
      </c>
      <c r="C66" s="102" t="s">
        <v>191</v>
      </c>
      <c r="D66" s="102" t="s">
        <v>192</v>
      </c>
      <c r="E66" s="100">
        <v>120000</v>
      </c>
      <c r="F66" s="122"/>
      <c r="G66" s="100">
        <v>120000</v>
      </c>
      <c r="H66" s="98" t="s">
        <v>0</v>
      </c>
    </row>
    <row r="67" spans="1:8" ht="32.25" customHeight="1" thickBot="1" x14ac:dyDescent="0.3">
      <c r="A67" s="98">
        <v>55</v>
      </c>
      <c r="B67" s="101" t="s">
        <v>321</v>
      </c>
      <c r="C67" s="102" t="s">
        <v>24</v>
      </c>
      <c r="D67" s="101" t="s">
        <v>131</v>
      </c>
      <c r="E67" s="100">
        <v>130854</v>
      </c>
      <c r="F67" s="122"/>
      <c r="G67" s="100">
        <v>130854</v>
      </c>
      <c r="H67" s="98" t="s">
        <v>0</v>
      </c>
    </row>
    <row r="68" spans="1:8" ht="32.25" thickBot="1" x14ac:dyDescent="0.3">
      <c r="A68" s="98">
        <v>56</v>
      </c>
      <c r="B68" s="101" t="s">
        <v>322</v>
      </c>
      <c r="C68" s="102" t="s">
        <v>27</v>
      </c>
      <c r="D68" s="102" t="s">
        <v>28</v>
      </c>
      <c r="E68" s="100">
        <v>480000</v>
      </c>
      <c r="F68" s="122"/>
      <c r="G68" s="100">
        <v>480000</v>
      </c>
      <c r="H68" s="98" t="s">
        <v>0</v>
      </c>
    </row>
    <row r="69" spans="1:8" ht="63.75" thickBot="1" x14ac:dyDescent="0.3">
      <c r="A69" s="98">
        <v>57</v>
      </c>
      <c r="B69" s="104" t="s">
        <v>323</v>
      </c>
      <c r="C69" s="101" t="s">
        <v>219</v>
      </c>
      <c r="D69" s="101" t="s">
        <v>220</v>
      </c>
      <c r="E69" s="100">
        <v>120000</v>
      </c>
      <c r="F69" s="122"/>
      <c r="G69" s="100">
        <v>120000</v>
      </c>
      <c r="H69" s="98" t="s">
        <v>0</v>
      </c>
    </row>
    <row r="70" spans="1:8" ht="32.25" thickBot="1" x14ac:dyDescent="0.3">
      <c r="A70" s="98">
        <v>58</v>
      </c>
      <c r="B70" s="101" t="s">
        <v>324</v>
      </c>
      <c r="C70" s="101" t="s">
        <v>271</v>
      </c>
      <c r="D70" s="101" t="s">
        <v>199</v>
      </c>
      <c r="E70" s="100">
        <v>150000</v>
      </c>
      <c r="F70" s="122"/>
      <c r="G70" s="100">
        <v>150000</v>
      </c>
      <c r="H70" s="98" t="s">
        <v>0</v>
      </c>
    </row>
    <row r="71" spans="1:8" ht="16.5" thickBot="1" x14ac:dyDescent="0.3">
      <c r="A71" s="98"/>
      <c r="B71" s="99" t="s">
        <v>43</v>
      </c>
      <c r="C71" s="98"/>
      <c r="D71" s="98"/>
      <c r="E71" s="121">
        <f>SUM(E53:E70)</f>
        <v>5260854</v>
      </c>
      <c r="F71" s="100"/>
      <c r="G71" s="121">
        <f>SUM(G53:G70)</f>
        <v>5260854</v>
      </c>
      <c r="H71" s="98" t="s">
        <v>44</v>
      </c>
    </row>
    <row r="72" spans="1:8" ht="16.5" thickBot="1" x14ac:dyDescent="0.3">
      <c r="A72" s="98"/>
      <c r="B72" s="198" t="s">
        <v>160</v>
      </c>
      <c r="C72" s="199"/>
      <c r="D72" s="200"/>
      <c r="E72" s="123"/>
      <c r="F72" s="123" t="s">
        <v>44</v>
      </c>
      <c r="G72" s="123"/>
      <c r="H72" s="98"/>
    </row>
    <row r="73" spans="1:8" ht="63.75" thickBot="1" x14ac:dyDescent="0.3">
      <c r="A73" s="98">
        <v>59</v>
      </c>
      <c r="B73" s="101" t="s">
        <v>58</v>
      </c>
      <c r="C73" s="101" t="s">
        <v>49</v>
      </c>
      <c r="D73" s="101" t="s">
        <v>393</v>
      </c>
      <c r="E73" s="122">
        <v>1000000</v>
      </c>
      <c r="F73" s="100"/>
      <c r="G73" s="122">
        <v>1000000</v>
      </c>
      <c r="H73" s="98" t="s">
        <v>348</v>
      </c>
    </row>
    <row r="74" spans="1:8" ht="48" thickBot="1" x14ac:dyDescent="0.3">
      <c r="A74" s="98">
        <v>60</v>
      </c>
      <c r="B74" s="101" t="s">
        <v>59</v>
      </c>
      <c r="C74" s="101" t="s">
        <v>50</v>
      </c>
      <c r="D74" s="101" t="s">
        <v>353</v>
      </c>
      <c r="E74" s="122">
        <v>5300000</v>
      </c>
      <c r="F74" s="122"/>
      <c r="G74" s="122">
        <v>5300000</v>
      </c>
      <c r="H74" s="98" t="s">
        <v>0</v>
      </c>
    </row>
    <row r="75" spans="1:8" ht="63.75" thickBot="1" x14ac:dyDescent="0.3">
      <c r="A75" s="98">
        <v>61</v>
      </c>
      <c r="B75" s="101" t="s">
        <v>60</v>
      </c>
      <c r="C75" s="101" t="s">
        <v>47</v>
      </c>
      <c r="D75" s="101" t="s">
        <v>432</v>
      </c>
      <c r="E75" s="122">
        <v>1000000</v>
      </c>
      <c r="F75" s="122"/>
      <c r="G75" s="122">
        <v>1000000</v>
      </c>
      <c r="H75" s="98" t="s">
        <v>0</v>
      </c>
    </row>
    <row r="76" spans="1:8" ht="48" thickBot="1" x14ac:dyDescent="0.3">
      <c r="A76" s="98">
        <v>62</v>
      </c>
      <c r="B76" s="101" t="s">
        <v>389</v>
      </c>
      <c r="C76" s="101" t="s">
        <v>52</v>
      </c>
      <c r="D76" s="101" t="s">
        <v>225</v>
      </c>
      <c r="E76" s="122">
        <v>1200000</v>
      </c>
      <c r="F76" s="100">
        <v>400000</v>
      </c>
      <c r="G76" s="122">
        <v>800000</v>
      </c>
      <c r="H76" s="98" t="s">
        <v>224</v>
      </c>
    </row>
    <row r="77" spans="1:8" ht="79.5" thickBot="1" x14ac:dyDescent="0.3">
      <c r="A77" s="98">
        <v>63</v>
      </c>
      <c r="B77" s="101" t="s">
        <v>390</v>
      </c>
      <c r="C77" s="101" t="s">
        <v>361</v>
      </c>
      <c r="D77" s="107" t="s">
        <v>433</v>
      </c>
      <c r="E77" s="122">
        <v>1250000</v>
      </c>
      <c r="F77" s="122"/>
      <c r="G77" s="122">
        <v>1250000</v>
      </c>
      <c r="H77" s="98" t="s">
        <v>0</v>
      </c>
    </row>
    <row r="78" spans="1:8" ht="79.5" thickBot="1" x14ac:dyDescent="0.3">
      <c r="A78" s="98">
        <v>64</v>
      </c>
      <c r="B78" s="101" t="s">
        <v>61</v>
      </c>
      <c r="C78" s="101" t="s">
        <v>363</v>
      </c>
      <c r="D78" s="107" t="s">
        <v>433</v>
      </c>
      <c r="E78" s="122">
        <v>1250000</v>
      </c>
      <c r="F78" s="122"/>
      <c r="G78" s="122">
        <v>1250000</v>
      </c>
      <c r="H78" s="98" t="s">
        <v>0</v>
      </c>
    </row>
    <row r="79" spans="1:8" ht="79.5" thickBot="1" x14ac:dyDescent="0.3">
      <c r="A79" s="98">
        <v>65</v>
      </c>
      <c r="B79" s="101" t="s">
        <v>391</v>
      </c>
      <c r="C79" s="101" t="s">
        <v>365</v>
      </c>
      <c r="D79" s="107" t="s">
        <v>433</v>
      </c>
      <c r="E79" s="122">
        <v>1250000</v>
      </c>
      <c r="F79" s="122"/>
      <c r="G79" s="122">
        <v>1250000</v>
      </c>
      <c r="H79" s="98" t="s">
        <v>0</v>
      </c>
    </row>
    <row r="80" spans="1:8" ht="79.5" thickBot="1" x14ac:dyDescent="0.3">
      <c r="A80" s="98">
        <v>67</v>
      </c>
      <c r="B80" s="101" t="s">
        <v>392</v>
      </c>
      <c r="C80" s="101" t="s">
        <v>48</v>
      </c>
      <c r="D80" s="107" t="s">
        <v>433</v>
      </c>
      <c r="E80" s="122">
        <v>1250000</v>
      </c>
      <c r="F80" s="122"/>
      <c r="G80" s="122">
        <v>1250000</v>
      </c>
      <c r="H80" s="98" t="s">
        <v>0</v>
      </c>
    </row>
    <row r="81" spans="1:8" ht="48" thickBot="1" x14ac:dyDescent="0.3">
      <c r="A81" s="98">
        <v>68</v>
      </c>
      <c r="B81" s="101" t="s">
        <v>62</v>
      </c>
      <c r="C81" s="101" t="s">
        <v>291</v>
      </c>
      <c r="D81" s="101" t="s">
        <v>353</v>
      </c>
      <c r="E81" s="122">
        <v>5300000</v>
      </c>
      <c r="F81" s="122"/>
      <c r="G81" s="122">
        <v>5300000</v>
      </c>
      <c r="H81" s="98" t="s">
        <v>0</v>
      </c>
    </row>
    <row r="82" spans="1:8" s="181" customFormat="1" ht="79.5" thickBot="1" x14ac:dyDescent="0.3">
      <c r="A82" s="180">
        <v>69</v>
      </c>
      <c r="B82" s="101" t="s">
        <v>483</v>
      </c>
      <c r="C82" s="101" t="s">
        <v>482</v>
      </c>
      <c r="D82" s="107" t="s">
        <v>433</v>
      </c>
      <c r="E82" s="122">
        <v>1250000</v>
      </c>
      <c r="F82" s="122"/>
      <c r="G82" s="122">
        <v>1250000</v>
      </c>
      <c r="H82" s="98" t="s">
        <v>0</v>
      </c>
    </row>
    <row r="83" spans="1:8" ht="79.5" thickBot="1" x14ac:dyDescent="0.3">
      <c r="A83" s="98">
        <v>71</v>
      </c>
      <c r="B83" s="101" t="s">
        <v>63</v>
      </c>
      <c r="C83" s="101" t="s">
        <v>366</v>
      </c>
      <c r="D83" s="107" t="s">
        <v>433</v>
      </c>
      <c r="E83" s="122">
        <v>1250000</v>
      </c>
      <c r="F83" s="122"/>
      <c r="G83" s="122">
        <v>1250000</v>
      </c>
      <c r="H83" s="98" t="s">
        <v>0</v>
      </c>
    </row>
    <row r="84" spans="1:8" ht="32.25" thickBot="1" x14ac:dyDescent="0.3">
      <c r="A84" s="98">
        <v>72</v>
      </c>
      <c r="B84" s="101" t="s">
        <v>64</v>
      </c>
      <c r="C84" s="101" t="s">
        <v>51</v>
      </c>
      <c r="D84" s="101" t="s">
        <v>270</v>
      </c>
      <c r="E84" s="122">
        <v>4800000</v>
      </c>
      <c r="F84" s="100">
        <v>4200000</v>
      </c>
      <c r="G84" s="122">
        <v>600000</v>
      </c>
      <c r="H84" s="98" t="s">
        <v>224</v>
      </c>
    </row>
    <row r="85" spans="1:8" ht="79.5" thickBot="1" x14ac:dyDescent="0.3">
      <c r="A85" s="98">
        <v>73</v>
      </c>
      <c r="B85" s="101" t="s">
        <v>394</v>
      </c>
      <c r="C85" s="101" t="s">
        <v>367</v>
      </c>
      <c r="D85" s="107" t="s">
        <v>433</v>
      </c>
      <c r="E85" s="122">
        <v>1250000</v>
      </c>
      <c r="F85" s="122"/>
      <c r="G85" s="122">
        <v>1250000</v>
      </c>
      <c r="H85" s="98" t="s">
        <v>0</v>
      </c>
    </row>
    <row r="86" spans="1:8" ht="79.5" thickBot="1" x14ac:dyDescent="0.3">
      <c r="A86" s="98">
        <v>74</v>
      </c>
      <c r="B86" s="101" t="s">
        <v>395</v>
      </c>
      <c r="C86" s="101" t="s">
        <v>290</v>
      </c>
      <c r="D86" s="107" t="s">
        <v>433</v>
      </c>
      <c r="E86" s="122">
        <v>1250000</v>
      </c>
      <c r="F86" s="122"/>
      <c r="G86" s="122">
        <v>1250000</v>
      </c>
      <c r="H86" s="98" t="s">
        <v>0</v>
      </c>
    </row>
    <row r="87" spans="1:8" ht="16.5" thickBot="1" x14ac:dyDescent="0.3">
      <c r="A87" s="98"/>
      <c r="B87" s="99" t="s">
        <v>43</v>
      </c>
      <c r="C87" s="98"/>
      <c r="D87" s="98"/>
      <c r="E87" s="121">
        <f>SUM(E73:E86)</f>
        <v>28600000</v>
      </c>
      <c r="F87" s="121">
        <f>SUM(F73:F86)</f>
        <v>4600000</v>
      </c>
      <c r="G87" s="121">
        <f>SUM(G73:G86)</f>
        <v>24000000</v>
      </c>
      <c r="H87" s="98"/>
    </row>
    <row r="88" spans="1:8" ht="16.5" thickBot="1" x14ac:dyDescent="0.3">
      <c r="A88" s="98"/>
      <c r="B88" s="204" t="s">
        <v>434</v>
      </c>
      <c r="C88" s="205"/>
      <c r="D88" s="206"/>
      <c r="E88" s="123"/>
      <c r="F88" s="123" t="s">
        <v>44</v>
      </c>
      <c r="G88" s="123"/>
      <c r="H88" s="106"/>
    </row>
    <row r="89" spans="1:8" ht="126.75" thickBot="1" x14ac:dyDescent="0.3">
      <c r="A89" s="98">
        <v>75</v>
      </c>
      <c r="B89" s="101" t="s">
        <v>65</v>
      </c>
      <c r="C89" s="98" t="s">
        <v>369</v>
      </c>
      <c r="D89" s="98" t="s">
        <v>435</v>
      </c>
      <c r="E89" s="126">
        <v>1550000</v>
      </c>
      <c r="F89" s="122"/>
      <c r="G89" s="126">
        <v>1550000</v>
      </c>
      <c r="H89" s="98" t="s">
        <v>0</v>
      </c>
    </row>
    <row r="90" spans="1:8" ht="126.75" thickBot="1" x14ac:dyDescent="0.3">
      <c r="A90" s="98">
        <v>76</v>
      </c>
      <c r="B90" s="101" t="s">
        <v>396</v>
      </c>
      <c r="C90" s="98" t="s">
        <v>354</v>
      </c>
      <c r="D90" s="98" t="s">
        <v>435</v>
      </c>
      <c r="E90" s="126">
        <v>1550000</v>
      </c>
      <c r="F90" s="122"/>
      <c r="G90" s="126">
        <v>1550000</v>
      </c>
      <c r="H90" s="98" t="s">
        <v>0</v>
      </c>
    </row>
    <row r="91" spans="1:8" ht="126.75" thickBot="1" x14ac:dyDescent="0.3">
      <c r="A91" s="98">
        <v>77</v>
      </c>
      <c r="B91" s="101" t="s">
        <v>397</v>
      </c>
      <c r="C91" s="98" t="s">
        <v>370</v>
      </c>
      <c r="D91" s="98" t="s">
        <v>436</v>
      </c>
      <c r="E91" s="126">
        <v>1538000</v>
      </c>
      <c r="F91" s="122"/>
      <c r="G91" s="126">
        <v>1538000</v>
      </c>
      <c r="H91" s="98" t="s">
        <v>0</v>
      </c>
    </row>
    <row r="92" spans="1:8" ht="126.75" thickBot="1" x14ac:dyDescent="0.3">
      <c r="A92" s="98">
        <v>78</v>
      </c>
      <c r="B92" s="101" t="s">
        <v>398</v>
      </c>
      <c r="C92" s="98" t="s">
        <v>371</v>
      </c>
      <c r="D92" s="98" t="s">
        <v>437</v>
      </c>
      <c r="E92" s="126">
        <v>1520000</v>
      </c>
      <c r="F92" s="122"/>
      <c r="G92" s="126">
        <v>1520000</v>
      </c>
      <c r="H92" s="98" t="s">
        <v>0</v>
      </c>
    </row>
    <row r="93" spans="1:8" ht="126.75" thickBot="1" x14ac:dyDescent="0.3">
      <c r="A93" s="98">
        <v>79</v>
      </c>
      <c r="B93" s="101" t="s">
        <v>399</v>
      </c>
      <c r="C93" s="98" t="s">
        <v>372</v>
      </c>
      <c r="D93" s="98" t="s">
        <v>435</v>
      </c>
      <c r="E93" s="126">
        <v>1550000</v>
      </c>
      <c r="F93" s="122"/>
      <c r="G93" s="126">
        <v>1550000</v>
      </c>
      <c r="H93" s="98" t="s">
        <v>0</v>
      </c>
    </row>
    <row r="94" spans="1:8" ht="126.75" thickBot="1" x14ac:dyDescent="0.3">
      <c r="A94" s="98">
        <v>80</v>
      </c>
      <c r="B94" s="101" t="s">
        <v>400</v>
      </c>
      <c r="C94" s="98" t="s">
        <v>373</v>
      </c>
      <c r="D94" s="98" t="s">
        <v>437</v>
      </c>
      <c r="E94" s="126">
        <v>1520000</v>
      </c>
      <c r="F94" s="122"/>
      <c r="G94" s="126">
        <v>1520000</v>
      </c>
      <c r="H94" s="98" t="s">
        <v>0</v>
      </c>
    </row>
    <row r="95" spans="1:8" ht="126.75" thickBot="1" x14ac:dyDescent="0.3">
      <c r="A95" s="98">
        <v>81</v>
      </c>
      <c r="B95" s="101" t="s">
        <v>401</v>
      </c>
      <c r="C95" s="98" t="s">
        <v>226</v>
      </c>
      <c r="D95" s="98" t="s">
        <v>435</v>
      </c>
      <c r="E95" s="126">
        <v>1550000</v>
      </c>
      <c r="F95" s="122"/>
      <c r="G95" s="126">
        <v>1550000</v>
      </c>
      <c r="H95" s="98" t="s">
        <v>0</v>
      </c>
    </row>
    <row r="96" spans="1:8" ht="126.75" thickBot="1" x14ac:dyDescent="0.3">
      <c r="A96" s="98">
        <v>82</v>
      </c>
      <c r="B96" s="101" t="s">
        <v>402</v>
      </c>
      <c r="C96" s="98" t="s">
        <v>374</v>
      </c>
      <c r="D96" s="98" t="s">
        <v>435</v>
      </c>
      <c r="E96" s="126">
        <v>1550000</v>
      </c>
      <c r="F96" s="122"/>
      <c r="G96" s="126">
        <v>1550000</v>
      </c>
      <c r="H96" s="98" t="s">
        <v>0</v>
      </c>
    </row>
    <row r="97" spans="1:8" ht="126.75" thickBot="1" x14ac:dyDescent="0.3">
      <c r="A97" s="98">
        <v>83</v>
      </c>
      <c r="B97" s="101" t="s">
        <v>403</v>
      </c>
      <c r="C97" s="98" t="s">
        <v>375</v>
      </c>
      <c r="D97" s="98" t="s">
        <v>438</v>
      </c>
      <c r="E97" s="126">
        <v>1521433</v>
      </c>
      <c r="F97" s="122"/>
      <c r="G97" s="126">
        <v>1521433</v>
      </c>
      <c r="H97" s="98" t="s">
        <v>0</v>
      </c>
    </row>
    <row r="98" spans="1:8" ht="126.75" thickBot="1" x14ac:dyDescent="0.3">
      <c r="A98" s="98">
        <v>84</v>
      </c>
      <c r="B98" s="101" t="s">
        <v>404</v>
      </c>
      <c r="C98" s="98" t="s">
        <v>376</v>
      </c>
      <c r="D98" s="98" t="s">
        <v>435</v>
      </c>
      <c r="E98" s="126">
        <v>1550000</v>
      </c>
      <c r="F98" s="122"/>
      <c r="G98" s="126">
        <v>1550000</v>
      </c>
      <c r="H98" s="98" t="s">
        <v>0</v>
      </c>
    </row>
    <row r="99" spans="1:8" ht="126.75" thickBot="1" x14ac:dyDescent="0.3">
      <c r="A99" s="98">
        <v>85</v>
      </c>
      <c r="B99" s="101" t="s">
        <v>405</v>
      </c>
      <c r="C99" s="98" t="s">
        <v>377</v>
      </c>
      <c r="D99" s="98" t="s">
        <v>437</v>
      </c>
      <c r="E99" s="126">
        <v>1520000</v>
      </c>
      <c r="F99" s="122"/>
      <c r="G99" s="126">
        <v>1520000</v>
      </c>
      <c r="H99" s="98" t="s">
        <v>0</v>
      </c>
    </row>
    <row r="100" spans="1:8" ht="16.5" thickBot="1" x14ac:dyDescent="0.3">
      <c r="A100" s="98"/>
      <c r="B100" s="99" t="s">
        <v>43</v>
      </c>
      <c r="C100" s="98"/>
      <c r="D100" s="98"/>
      <c r="E100" s="121">
        <f>SUM(E89:E99)</f>
        <v>16919433</v>
      </c>
      <c r="F100" s="100"/>
      <c r="G100" s="121">
        <f>SUM(G89:G99)</f>
        <v>16919433</v>
      </c>
      <c r="H100" s="98"/>
    </row>
    <row r="101" spans="1:8" ht="16.5" thickBot="1" x14ac:dyDescent="0.3">
      <c r="A101" s="98"/>
      <c r="B101" s="204" t="s">
        <v>444</v>
      </c>
      <c r="C101" s="205"/>
      <c r="D101" s="206"/>
      <c r="E101" s="123"/>
      <c r="F101" s="123"/>
      <c r="G101" s="123"/>
      <c r="H101" s="106"/>
    </row>
    <row r="102" spans="1:8" ht="126.75" thickBot="1" x14ac:dyDescent="0.3">
      <c r="A102" s="98">
        <v>86</v>
      </c>
      <c r="B102" s="101" t="s">
        <v>406</v>
      </c>
      <c r="C102" s="101" t="s">
        <v>292</v>
      </c>
      <c r="D102" s="98" t="s">
        <v>435</v>
      </c>
      <c r="E102" s="126">
        <v>1550000</v>
      </c>
      <c r="F102" s="122"/>
      <c r="G102" s="126">
        <v>1550000</v>
      </c>
      <c r="H102" s="98" t="s">
        <v>0</v>
      </c>
    </row>
    <row r="103" spans="1:8" ht="126.75" thickBot="1" x14ac:dyDescent="0.3">
      <c r="A103" s="98">
        <v>87</v>
      </c>
      <c r="B103" s="101" t="s">
        <v>407</v>
      </c>
      <c r="C103" s="101" t="s">
        <v>46</v>
      </c>
      <c r="D103" s="98" t="s">
        <v>435</v>
      </c>
      <c r="E103" s="126">
        <v>1550000</v>
      </c>
      <c r="F103" s="122"/>
      <c r="G103" s="126">
        <v>1550000</v>
      </c>
      <c r="H103" s="98" t="s">
        <v>0</v>
      </c>
    </row>
    <row r="104" spans="1:8" ht="126.75" thickBot="1" x14ac:dyDescent="0.3">
      <c r="A104" s="98">
        <v>88</v>
      </c>
      <c r="B104" s="101" t="s">
        <v>408</v>
      </c>
      <c r="C104" s="101" t="s">
        <v>53</v>
      </c>
      <c r="D104" s="98" t="s">
        <v>435</v>
      </c>
      <c r="E104" s="126">
        <v>1550000</v>
      </c>
      <c r="F104" s="122"/>
      <c r="G104" s="126">
        <v>1550000</v>
      </c>
      <c r="H104" s="98" t="s">
        <v>0</v>
      </c>
    </row>
    <row r="105" spans="1:8" ht="126.75" thickBot="1" x14ac:dyDescent="0.3">
      <c r="A105" s="98">
        <v>89</v>
      </c>
      <c r="B105" s="101" t="s">
        <v>409</v>
      </c>
      <c r="C105" s="101" t="s">
        <v>355</v>
      </c>
      <c r="D105" s="98" t="s">
        <v>438</v>
      </c>
      <c r="E105" s="126">
        <v>1521433</v>
      </c>
      <c r="F105" s="122"/>
      <c r="G105" s="126">
        <v>1521433</v>
      </c>
      <c r="H105" s="98" t="s">
        <v>0</v>
      </c>
    </row>
    <row r="106" spans="1:8" ht="126.75" thickBot="1" x14ac:dyDescent="0.3">
      <c r="A106" s="98">
        <v>90</v>
      </c>
      <c r="B106" s="101" t="s">
        <v>360</v>
      </c>
      <c r="C106" s="98" t="s">
        <v>379</v>
      </c>
      <c r="D106" s="98" t="s">
        <v>435</v>
      </c>
      <c r="E106" s="126">
        <v>1550000</v>
      </c>
      <c r="F106" s="122"/>
      <c r="G106" s="126">
        <v>1550000</v>
      </c>
      <c r="H106" s="98" t="s">
        <v>0</v>
      </c>
    </row>
    <row r="107" spans="1:8" ht="126.75" thickBot="1" x14ac:dyDescent="0.3">
      <c r="A107" s="98">
        <v>91</v>
      </c>
      <c r="B107" s="101" t="s">
        <v>362</v>
      </c>
      <c r="C107" s="101" t="s">
        <v>356</v>
      </c>
      <c r="D107" s="98" t="s">
        <v>437</v>
      </c>
      <c r="E107" s="126">
        <v>1520000</v>
      </c>
      <c r="F107" s="122"/>
      <c r="G107" s="126">
        <v>1520000</v>
      </c>
      <c r="H107" s="98" t="s">
        <v>0</v>
      </c>
    </row>
    <row r="108" spans="1:8" ht="126.75" thickBot="1" x14ac:dyDescent="0.3">
      <c r="A108" s="98">
        <v>92</v>
      </c>
      <c r="B108" s="101" t="s">
        <v>410</v>
      </c>
      <c r="C108" s="98" t="s">
        <v>380</v>
      </c>
      <c r="D108" s="98" t="s">
        <v>435</v>
      </c>
      <c r="E108" s="126">
        <v>1550000</v>
      </c>
      <c r="F108" s="122"/>
      <c r="G108" s="126">
        <v>1550000</v>
      </c>
      <c r="H108" s="98" t="s">
        <v>0</v>
      </c>
    </row>
    <row r="109" spans="1:8" ht="126.75" thickBot="1" x14ac:dyDescent="0.3">
      <c r="A109" s="98">
        <v>93</v>
      </c>
      <c r="B109" s="101" t="s">
        <v>364</v>
      </c>
      <c r="C109" s="101" t="s">
        <v>357</v>
      </c>
      <c r="D109" s="98" t="s">
        <v>437</v>
      </c>
      <c r="E109" s="126">
        <v>1520000</v>
      </c>
      <c r="F109" s="122"/>
      <c r="G109" s="126">
        <v>1520000</v>
      </c>
      <c r="H109" s="98" t="s">
        <v>0</v>
      </c>
    </row>
    <row r="110" spans="1:8" ht="126.75" thickBot="1" x14ac:dyDescent="0.3">
      <c r="A110" s="98">
        <v>94</v>
      </c>
      <c r="B110" s="101" t="s">
        <v>445</v>
      </c>
      <c r="C110" s="101" t="s">
        <v>358</v>
      </c>
      <c r="D110" s="98" t="s">
        <v>437</v>
      </c>
      <c r="E110" s="126">
        <v>1520000</v>
      </c>
      <c r="F110" s="122"/>
      <c r="G110" s="126">
        <v>1520000</v>
      </c>
      <c r="H110" s="98" t="s">
        <v>0</v>
      </c>
    </row>
    <row r="111" spans="1:8" ht="126.75" thickBot="1" x14ac:dyDescent="0.3">
      <c r="A111" s="98">
        <v>95</v>
      </c>
      <c r="B111" s="101" t="s">
        <v>446</v>
      </c>
      <c r="C111" s="101" t="s">
        <v>359</v>
      </c>
      <c r="D111" s="98" t="s">
        <v>436</v>
      </c>
      <c r="E111" s="126">
        <v>1538000</v>
      </c>
      <c r="F111" s="122"/>
      <c r="G111" s="126">
        <v>1538000</v>
      </c>
      <c r="H111" s="98" t="s">
        <v>0</v>
      </c>
    </row>
    <row r="112" spans="1:8" ht="126.75" thickBot="1" x14ac:dyDescent="0.3">
      <c r="A112" s="98">
        <v>96</v>
      </c>
      <c r="B112" s="101" t="s">
        <v>447</v>
      </c>
      <c r="C112" s="98" t="s">
        <v>378</v>
      </c>
      <c r="D112" s="98" t="s">
        <v>435</v>
      </c>
      <c r="E112" s="126">
        <v>1550000</v>
      </c>
      <c r="F112" s="122"/>
      <c r="G112" s="126">
        <v>1550000</v>
      </c>
      <c r="H112" s="98" t="s">
        <v>0</v>
      </c>
    </row>
    <row r="113" spans="1:8" ht="16.5" thickBot="1" x14ac:dyDescent="0.3">
      <c r="A113" s="98"/>
      <c r="B113" s="99" t="s">
        <v>43</v>
      </c>
      <c r="C113" s="98"/>
      <c r="D113" s="98"/>
      <c r="E113" s="121">
        <f>SUM(E102:E112)</f>
        <v>16919433</v>
      </c>
      <c r="F113" s="100"/>
      <c r="G113" s="121">
        <f>SUM(G102:G112)</f>
        <v>16919433</v>
      </c>
      <c r="H113" s="98"/>
    </row>
    <row r="114" spans="1:8" ht="16.5" thickBot="1" x14ac:dyDescent="0.3">
      <c r="A114" s="98"/>
      <c r="B114" s="204" t="s">
        <v>310</v>
      </c>
      <c r="C114" s="205"/>
      <c r="D114" s="206"/>
      <c r="E114" s="123"/>
      <c r="F114" s="123"/>
      <c r="G114" s="123"/>
      <c r="H114" s="106"/>
    </row>
    <row r="115" spans="1:8" ht="95.25" customHeight="1" thickBot="1" x14ac:dyDescent="0.3">
      <c r="A115" s="139">
        <v>97</v>
      </c>
      <c r="B115" s="101" t="s">
        <v>227</v>
      </c>
      <c r="C115" s="101" t="s">
        <v>289</v>
      </c>
      <c r="D115" s="107" t="s">
        <v>439</v>
      </c>
      <c r="E115" s="122">
        <v>5500000</v>
      </c>
      <c r="F115" s="122"/>
      <c r="G115" s="122">
        <v>5500000</v>
      </c>
      <c r="H115" s="98" t="s">
        <v>348</v>
      </c>
    </row>
    <row r="116" spans="1:8" ht="63.75" customHeight="1" thickBot="1" x14ac:dyDescent="0.3">
      <c r="A116" s="139">
        <v>98</v>
      </c>
      <c r="B116" s="101" t="s">
        <v>228</v>
      </c>
      <c r="C116" s="101" t="s">
        <v>288</v>
      </c>
      <c r="D116" s="101" t="s">
        <v>440</v>
      </c>
      <c r="E116" s="122">
        <v>2000000</v>
      </c>
      <c r="F116" s="122"/>
      <c r="G116" s="122">
        <v>2000000</v>
      </c>
      <c r="H116" s="98" t="s">
        <v>348</v>
      </c>
    </row>
    <row r="117" spans="1:8" ht="47.25" customHeight="1" thickBot="1" x14ac:dyDescent="0.3">
      <c r="A117" s="139">
        <v>99</v>
      </c>
      <c r="B117" s="101" t="s">
        <v>325</v>
      </c>
      <c r="C117" s="101" t="s">
        <v>287</v>
      </c>
      <c r="D117" s="107" t="s">
        <v>414</v>
      </c>
      <c r="E117" s="122">
        <v>5000000</v>
      </c>
      <c r="F117" s="122"/>
      <c r="G117" s="122">
        <v>5000000</v>
      </c>
      <c r="H117" s="98" t="s">
        <v>348</v>
      </c>
    </row>
    <row r="118" spans="1:8" ht="79.5" thickBot="1" x14ac:dyDescent="0.3">
      <c r="A118" s="139">
        <v>100</v>
      </c>
      <c r="B118" s="101" t="s">
        <v>221</v>
      </c>
      <c r="C118" s="101" t="s">
        <v>55</v>
      </c>
      <c r="D118" s="101" t="s">
        <v>415</v>
      </c>
      <c r="E118" s="122">
        <v>3000000</v>
      </c>
      <c r="F118" s="100">
        <v>500000</v>
      </c>
      <c r="G118" s="122">
        <v>2500000</v>
      </c>
      <c r="H118" s="98" t="s">
        <v>351</v>
      </c>
    </row>
    <row r="119" spans="1:8" ht="63.75" thickBot="1" x14ac:dyDescent="0.3">
      <c r="A119" s="139">
        <v>101</v>
      </c>
      <c r="B119" s="101" t="s">
        <v>326</v>
      </c>
      <c r="C119" s="101" t="s">
        <v>286</v>
      </c>
      <c r="D119" s="101" t="s">
        <v>413</v>
      </c>
      <c r="E119" s="122">
        <v>3000000</v>
      </c>
      <c r="F119" s="122"/>
      <c r="G119" s="122">
        <v>3000000</v>
      </c>
      <c r="H119" s="98" t="s">
        <v>348</v>
      </c>
    </row>
    <row r="120" spans="1:8" ht="32.25" customHeight="1" thickBot="1" x14ac:dyDescent="0.3">
      <c r="A120" s="139">
        <v>102</v>
      </c>
      <c r="B120" s="101" t="s">
        <v>327</v>
      </c>
      <c r="C120" s="101" t="s">
        <v>381</v>
      </c>
      <c r="D120" s="101" t="s">
        <v>449</v>
      </c>
      <c r="E120" s="122">
        <v>1100000</v>
      </c>
      <c r="F120" s="122"/>
      <c r="G120" s="122">
        <v>1100000</v>
      </c>
      <c r="H120" s="98" t="s">
        <v>442</v>
      </c>
    </row>
    <row r="121" spans="1:8" ht="63" customHeight="1" thickBot="1" x14ac:dyDescent="0.3">
      <c r="A121" s="139">
        <v>103</v>
      </c>
      <c r="B121" s="101" t="s">
        <v>222</v>
      </c>
      <c r="C121" s="101" t="s">
        <v>285</v>
      </c>
      <c r="D121" s="101" t="s">
        <v>441</v>
      </c>
      <c r="E121" s="122">
        <v>2000000</v>
      </c>
      <c r="F121" s="122"/>
      <c r="G121" s="122">
        <v>2000000</v>
      </c>
      <c r="H121" s="98" t="s">
        <v>0</v>
      </c>
    </row>
    <row r="122" spans="1:8" ht="63.75" thickBot="1" x14ac:dyDescent="0.3">
      <c r="A122" s="139">
        <v>104</v>
      </c>
      <c r="B122" s="101" t="s">
        <v>223</v>
      </c>
      <c r="C122" s="101" t="s">
        <v>54</v>
      </c>
      <c r="D122" s="101" t="s">
        <v>416</v>
      </c>
      <c r="E122" s="122">
        <v>5000000</v>
      </c>
      <c r="F122" s="122"/>
      <c r="G122" s="122">
        <v>5000000</v>
      </c>
      <c r="H122" s="98" t="s">
        <v>348</v>
      </c>
    </row>
    <row r="123" spans="1:8" ht="63" customHeight="1" thickBot="1" x14ac:dyDescent="0.3">
      <c r="A123" s="139">
        <v>105</v>
      </c>
      <c r="B123" s="101" t="s">
        <v>411</v>
      </c>
      <c r="C123" s="101" t="s">
        <v>284</v>
      </c>
      <c r="D123" s="98" t="s">
        <v>352</v>
      </c>
      <c r="E123" s="122">
        <v>4000000</v>
      </c>
      <c r="F123" s="100">
        <v>1300000</v>
      </c>
      <c r="G123" s="122">
        <v>2700000</v>
      </c>
      <c r="H123" s="98" t="s">
        <v>351</v>
      </c>
    </row>
    <row r="124" spans="1:8" ht="16.5" thickBot="1" x14ac:dyDescent="0.3">
      <c r="A124" s="98"/>
      <c r="B124" s="99" t="s">
        <v>43</v>
      </c>
      <c r="C124" s="98"/>
      <c r="D124" s="98"/>
      <c r="E124" s="121">
        <f>SUM(E115:E123)</f>
        <v>30600000</v>
      </c>
      <c r="F124" s="121">
        <f>SUM(F115:F123)</f>
        <v>1800000</v>
      </c>
      <c r="G124" s="121">
        <f>SUM(G115:G123)</f>
        <v>28800000</v>
      </c>
      <c r="H124" s="98"/>
    </row>
    <row r="125" spans="1:8" ht="16.5" thickBot="1" x14ac:dyDescent="0.3">
      <c r="A125" s="98"/>
      <c r="B125" s="189" t="s">
        <v>56</v>
      </c>
      <c r="C125" s="190"/>
      <c r="D125" s="191"/>
      <c r="E125" s="123"/>
      <c r="F125" s="123"/>
      <c r="G125" s="123"/>
      <c r="H125" s="106"/>
    </row>
    <row r="126" spans="1:8" ht="32.25" thickBot="1" x14ac:dyDescent="0.3">
      <c r="A126" s="139">
        <v>106</v>
      </c>
      <c r="B126" s="101" t="s">
        <v>229</v>
      </c>
      <c r="C126" s="101" t="s">
        <v>333</v>
      </c>
      <c r="D126" s="101" t="s">
        <v>349</v>
      </c>
      <c r="E126" s="122">
        <v>11000000</v>
      </c>
      <c r="F126" s="122"/>
      <c r="G126" s="122">
        <v>11000000</v>
      </c>
      <c r="H126" s="98" t="s">
        <v>0</v>
      </c>
    </row>
    <row r="127" spans="1:8" ht="16.5" thickBot="1" x14ac:dyDescent="0.3">
      <c r="A127" s="139"/>
      <c r="B127" s="101"/>
      <c r="C127" s="101"/>
      <c r="D127" s="101"/>
      <c r="E127" s="122"/>
      <c r="F127" s="122"/>
      <c r="G127" s="122"/>
      <c r="H127" s="98"/>
    </row>
    <row r="128" spans="1:8" ht="16.5" thickBot="1" x14ac:dyDescent="0.3">
      <c r="A128" s="98"/>
      <c r="B128" s="99" t="s">
        <v>43</v>
      </c>
      <c r="C128" s="98"/>
      <c r="D128" s="98"/>
      <c r="E128" s="121">
        <f>SUM(E126)</f>
        <v>11000000</v>
      </c>
      <c r="F128" s="100"/>
      <c r="G128" s="121">
        <f>SUM(G126)</f>
        <v>11000000</v>
      </c>
      <c r="H128" s="98"/>
    </row>
    <row r="129" spans="1:9" ht="16.5" thickBot="1" x14ac:dyDescent="0.3">
      <c r="A129" s="119"/>
      <c r="B129" s="198" t="s">
        <v>230</v>
      </c>
      <c r="C129" s="199"/>
      <c r="D129" s="200"/>
      <c r="E129" s="123"/>
      <c r="F129" s="123"/>
      <c r="G129" s="123"/>
      <c r="H129" s="106"/>
    </row>
    <row r="130" spans="1:9" ht="32.25" thickBot="1" x14ac:dyDescent="0.3">
      <c r="A130" s="139">
        <v>107</v>
      </c>
      <c r="B130" s="101" t="s">
        <v>231</v>
      </c>
      <c r="C130" s="101" t="s">
        <v>68</v>
      </c>
      <c r="D130" s="98" t="s">
        <v>232</v>
      </c>
      <c r="E130" s="100">
        <v>25050000</v>
      </c>
      <c r="F130" s="122"/>
      <c r="G130" s="100">
        <v>25050000</v>
      </c>
      <c r="H130" s="98" t="s">
        <v>0</v>
      </c>
      <c r="I130" s="182"/>
    </row>
    <row r="131" spans="1:9" ht="32.25" thickBot="1" x14ac:dyDescent="0.3">
      <c r="A131" s="139">
        <v>108</v>
      </c>
      <c r="B131" s="101" t="s">
        <v>328</v>
      </c>
      <c r="C131" s="101" t="s">
        <v>37</v>
      </c>
      <c r="D131" s="98" t="s">
        <v>233</v>
      </c>
      <c r="E131" s="100">
        <v>767680</v>
      </c>
      <c r="F131" s="122"/>
      <c r="G131" s="100">
        <v>767680</v>
      </c>
      <c r="H131" s="98" t="s">
        <v>0</v>
      </c>
    </row>
    <row r="132" spans="1:9" ht="32.25" thickBot="1" x14ac:dyDescent="0.3">
      <c r="A132" s="139">
        <v>109</v>
      </c>
      <c r="B132" s="101" t="s">
        <v>329</v>
      </c>
      <c r="C132" s="101" t="s">
        <v>234</v>
      </c>
      <c r="D132" s="98" t="s">
        <v>417</v>
      </c>
      <c r="E132" s="100">
        <v>25030000</v>
      </c>
      <c r="F132" s="122"/>
      <c r="G132" s="100">
        <v>25030000</v>
      </c>
      <c r="H132" s="98" t="s">
        <v>0</v>
      </c>
    </row>
    <row r="133" spans="1:9" ht="15.75" customHeight="1" thickBot="1" x14ac:dyDescent="0.3">
      <c r="A133" s="98"/>
      <c r="B133" s="99" t="s">
        <v>43</v>
      </c>
      <c r="C133" s="98"/>
      <c r="D133" s="98"/>
      <c r="E133" s="121">
        <f>SUM(E130:E132)</f>
        <v>50847680</v>
      </c>
      <c r="F133" s="100"/>
      <c r="G133" s="121">
        <f>SUM(G130:G132)</f>
        <v>50847680</v>
      </c>
      <c r="H133" s="98"/>
    </row>
    <row r="134" spans="1:9" ht="16.5" thickBot="1" x14ac:dyDescent="0.3">
      <c r="A134" s="98"/>
      <c r="B134" s="201" t="s">
        <v>412</v>
      </c>
      <c r="C134" s="202"/>
      <c r="D134" s="203"/>
      <c r="E134" s="123"/>
      <c r="F134" s="123"/>
      <c r="G134" s="123"/>
      <c r="H134" s="106"/>
    </row>
    <row r="135" spans="1:9" ht="48" thickBot="1" x14ac:dyDescent="0.3">
      <c r="A135" s="139">
        <v>110</v>
      </c>
      <c r="B135" s="108" t="s">
        <v>235</v>
      </c>
      <c r="C135" s="98" t="s">
        <v>236</v>
      </c>
      <c r="D135" s="98" t="s">
        <v>38</v>
      </c>
      <c r="E135" s="100">
        <v>9229569</v>
      </c>
      <c r="F135" s="122"/>
      <c r="G135" s="100">
        <v>9229569</v>
      </c>
      <c r="H135" s="98" t="s">
        <v>0</v>
      </c>
    </row>
    <row r="136" spans="1:9" ht="16.5" thickBot="1" x14ac:dyDescent="0.3">
      <c r="A136" s="98"/>
      <c r="B136" s="99" t="s">
        <v>43</v>
      </c>
      <c r="C136" s="98"/>
      <c r="D136" s="98"/>
      <c r="E136" s="121">
        <f>SUM(E135)</f>
        <v>9229569</v>
      </c>
      <c r="F136" s="100"/>
      <c r="G136" s="121">
        <f>SUM(G135)</f>
        <v>9229569</v>
      </c>
      <c r="H136" s="98"/>
    </row>
    <row r="137" spans="1:9" ht="16.5" thickBot="1" x14ac:dyDescent="0.3">
      <c r="A137" s="98"/>
      <c r="B137" s="204" t="s">
        <v>39</v>
      </c>
      <c r="C137" s="205"/>
      <c r="D137" s="206"/>
      <c r="E137" s="123"/>
      <c r="F137" s="123"/>
      <c r="G137" s="123"/>
      <c r="H137" s="106"/>
      <c r="I137" s="96"/>
    </row>
    <row r="138" spans="1:9" ht="63.75" thickBot="1" x14ac:dyDescent="0.3">
      <c r="A138" s="139">
        <v>111</v>
      </c>
      <c r="B138" s="101" t="s">
        <v>174</v>
      </c>
      <c r="C138" s="105" t="s">
        <v>237</v>
      </c>
      <c r="D138" s="101" t="s">
        <v>448</v>
      </c>
      <c r="E138" s="100">
        <v>1500000</v>
      </c>
      <c r="F138" s="122"/>
      <c r="G138" s="100">
        <v>1500000</v>
      </c>
      <c r="H138" s="98" t="s">
        <v>348</v>
      </c>
    </row>
    <row r="139" spans="1:9" ht="16.5" thickBot="1" x14ac:dyDescent="0.3">
      <c r="A139" s="98"/>
      <c r="B139" s="99" t="s">
        <v>43</v>
      </c>
      <c r="C139" s="98"/>
      <c r="D139" s="98"/>
      <c r="E139" s="121">
        <f>SUM(E138)</f>
        <v>1500000</v>
      </c>
      <c r="F139" s="100"/>
      <c r="G139" s="121">
        <f>SUM(G138)</f>
        <v>1500000</v>
      </c>
      <c r="H139" s="98"/>
    </row>
    <row r="140" spans="1:9" ht="16.5" thickBot="1" x14ac:dyDescent="0.3">
      <c r="A140" s="98"/>
      <c r="B140" s="204" t="s">
        <v>40</v>
      </c>
      <c r="C140" s="205"/>
      <c r="D140" s="207"/>
      <c r="E140" s="123"/>
      <c r="F140" s="123"/>
      <c r="G140" s="123"/>
      <c r="H140" s="106"/>
    </row>
    <row r="141" spans="1:9" ht="63.75" thickBot="1" x14ac:dyDescent="0.3">
      <c r="A141" s="139">
        <v>112</v>
      </c>
      <c r="B141" s="101" t="s">
        <v>450</v>
      </c>
      <c r="C141" s="101" t="s">
        <v>41</v>
      </c>
      <c r="D141" s="101" t="s">
        <v>428</v>
      </c>
      <c r="E141" s="100">
        <v>2450000</v>
      </c>
      <c r="F141" s="122"/>
      <c r="G141" s="100">
        <v>2450000</v>
      </c>
      <c r="H141" s="98" t="s">
        <v>0</v>
      </c>
    </row>
    <row r="142" spans="1:9" ht="63.75" thickBot="1" x14ac:dyDescent="0.3">
      <c r="A142" s="139">
        <v>113</v>
      </c>
      <c r="B142" s="101" t="s">
        <v>451</v>
      </c>
      <c r="C142" s="101" t="s">
        <v>67</v>
      </c>
      <c r="D142" s="101" t="s">
        <v>238</v>
      </c>
      <c r="E142" s="100">
        <v>350000</v>
      </c>
      <c r="F142" s="122"/>
      <c r="G142" s="100">
        <v>350000</v>
      </c>
      <c r="H142" s="98" t="s">
        <v>0</v>
      </c>
    </row>
    <row r="143" spans="1:9" ht="16.5" thickBot="1" x14ac:dyDescent="0.3">
      <c r="A143" s="98"/>
      <c r="B143" s="99" t="s">
        <v>43</v>
      </c>
      <c r="C143" s="98"/>
      <c r="D143" s="98"/>
      <c r="E143" s="121">
        <f>SUM(E141:E142)</f>
        <v>2800000</v>
      </c>
      <c r="F143" s="100"/>
      <c r="G143" s="121">
        <f>SUM(G141:G142)</f>
        <v>2800000</v>
      </c>
      <c r="H143" s="98"/>
    </row>
    <row r="144" spans="1:9" ht="16.5" thickBot="1" x14ac:dyDescent="0.3">
      <c r="A144" s="98"/>
      <c r="B144" s="189" t="s">
        <v>350</v>
      </c>
      <c r="C144" s="190"/>
      <c r="D144" s="191"/>
      <c r="E144" s="123"/>
      <c r="F144" s="123"/>
      <c r="G144" s="123"/>
      <c r="H144" s="106"/>
    </row>
    <row r="145" spans="1:9" ht="48" thickBot="1" x14ac:dyDescent="0.3">
      <c r="A145" s="139">
        <v>114</v>
      </c>
      <c r="B145" s="101" t="s">
        <v>173</v>
      </c>
      <c r="C145" s="101" t="s">
        <v>156</v>
      </c>
      <c r="D145" s="101" t="s">
        <v>452</v>
      </c>
      <c r="E145" s="100">
        <v>85000</v>
      </c>
      <c r="F145" s="122"/>
      <c r="G145" s="100">
        <v>85000</v>
      </c>
      <c r="H145" s="98" t="s">
        <v>0</v>
      </c>
    </row>
    <row r="146" spans="1:9" ht="48" thickBot="1" x14ac:dyDescent="0.3">
      <c r="A146" s="139">
        <v>115</v>
      </c>
      <c r="B146" s="101" t="s">
        <v>239</v>
      </c>
      <c r="C146" s="101" t="s">
        <v>158</v>
      </c>
      <c r="D146" s="101" t="s">
        <v>452</v>
      </c>
      <c r="E146" s="100">
        <v>85000</v>
      </c>
      <c r="F146" s="122"/>
      <c r="G146" s="100">
        <v>85000</v>
      </c>
      <c r="H146" s="98" t="s">
        <v>0</v>
      </c>
    </row>
    <row r="147" spans="1:9" ht="48" thickBot="1" x14ac:dyDescent="0.3">
      <c r="A147" s="139">
        <v>116</v>
      </c>
      <c r="B147" s="101" t="s">
        <v>240</v>
      </c>
      <c r="C147" s="101" t="s">
        <v>52</v>
      </c>
      <c r="D147" s="101" t="s">
        <v>452</v>
      </c>
      <c r="E147" s="100">
        <v>85000</v>
      </c>
      <c r="F147" s="122"/>
      <c r="G147" s="100">
        <v>85000</v>
      </c>
      <c r="H147" s="98" t="s">
        <v>0</v>
      </c>
    </row>
    <row r="148" spans="1:9" ht="48" thickBot="1" x14ac:dyDescent="0.3">
      <c r="A148" s="139">
        <v>117</v>
      </c>
      <c r="B148" s="101" t="s">
        <v>241</v>
      </c>
      <c r="C148" s="101" t="s">
        <v>159</v>
      </c>
      <c r="D148" s="101" t="s">
        <v>452</v>
      </c>
      <c r="E148" s="100">
        <v>85000</v>
      </c>
      <c r="F148" s="122"/>
      <c r="G148" s="100">
        <v>85000</v>
      </c>
      <c r="H148" s="98" t="s">
        <v>0</v>
      </c>
    </row>
    <row r="149" spans="1:9" ht="48" thickBot="1" x14ac:dyDescent="0.3">
      <c r="A149" s="139">
        <v>118</v>
      </c>
      <c r="B149" s="101" t="s">
        <v>242</v>
      </c>
      <c r="C149" s="101" t="s">
        <v>48</v>
      </c>
      <c r="D149" s="101" t="s">
        <v>452</v>
      </c>
      <c r="E149" s="100">
        <v>85000</v>
      </c>
      <c r="F149" s="122"/>
      <c r="G149" s="100">
        <v>85000</v>
      </c>
      <c r="H149" s="98" t="s">
        <v>0</v>
      </c>
    </row>
    <row r="150" spans="1:9" ht="48" thickBot="1" x14ac:dyDescent="0.3">
      <c r="A150" s="139">
        <v>119</v>
      </c>
      <c r="B150" s="101" t="s">
        <v>243</v>
      </c>
      <c r="C150" s="101" t="s">
        <v>157</v>
      </c>
      <c r="D150" s="101" t="s">
        <v>452</v>
      </c>
      <c r="E150" s="100">
        <v>85000</v>
      </c>
      <c r="F150" s="122"/>
      <c r="G150" s="100">
        <v>85000</v>
      </c>
      <c r="H150" s="98" t="s">
        <v>0</v>
      </c>
    </row>
    <row r="151" spans="1:9" ht="48" thickBot="1" x14ac:dyDescent="0.3">
      <c r="A151" s="139">
        <v>120</v>
      </c>
      <c r="B151" s="101" t="s">
        <v>244</v>
      </c>
      <c r="C151" s="101" t="s">
        <v>154</v>
      </c>
      <c r="D151" s="101" t="s">
        <v>452</v>
      </c>
      <c r="E151" s="100">
        <v>85000</v>
      </c>
      <c r="F151" s="122"/>
      <c r="G151" s="100">
        <v>85000</v>
      </c>
      <c r="H151" s="98" t="s">
        <v>0</v>
      </c>
    </row>
    <row r="152" spans="1:9" ht="48" thickBot="1" x14ac:dyDescent="0.3">
      <c r="A152" s="139">
        <v>121</v>
      </c>
      <c r="B152" s="101" t="s">
        <v>245</v>
      </c>
      <c r="C152" s="101" t="s">
        <v>155</v>
      </c>
      <c r="D152" s="101" t="s">
        <v>452</v>
      </c>
      <c r="E152" s="100">
        <v>85000</v>
      </c>
      <c r="F152" s="122"/>
      <c r="G152" s="100">
        <v>85000</v>
      </c>
      <c r="H152" s="98" t="s">
        <v>0</v>
      </c>
    </row>
    <row r="153" spans="1:9" ht="48" thickBot="1" x14ac:dyDescent="0.3">
      <c r="A153" s="139">
        <v>122</v>
      </c>
      <c r="B153" s="101" t="s">
        <v>246</v>
      </c>
      <c r="C153" s="101" t="s">
        <v>45</v>
      </c>
      <c r="D153" s="101" t="s">
        <v>452</v>
      </c>
      <c r="E153" s="100">
        <v>85000</v>
      </c>
      <c r="F153" s="122"/>
      <c r="G153" s="100">
        <v>85000</v>
      </c>
      <c r="H153" s="98" t="s">
        <v>0</v>
      </c>
    </row>
    <row r="154" spans="1:9" ht="15.75" x14ac:dyDescent="0.25">
      <c r="A154" s="111"/>
      <c r="B154" s="110" t="s">
        <v>43</v>
      </c>
      <c r="C154" s="111" t="s">
        <v>44</v>
      </c>
      <c r="D154" s="111"/>
      <c r="E154" s="127">
        <f>SUM(E145:E153)</f>
        <v>765000</v>
      </c>
      <c r="F154" s="112"/>
      <c r="G154" s="127">
        <f>SUM(G145:G153)</f>
        <v>765000</v>
      </c>
      <c r="H154" s="111"/>
    </row>
    <row r="155" spans="1:9" ht="15.75" x14ac:dyDescent="0.25">
      <c r="A155" s="114"/>
      <c r="B155" s="188" t="s">
        <v>247</v>
      </c>
      <c r="C155" s="188"/>
      <c r="D155" s="188"/>
      <c r="E155" s="128"/>
      <c r="F155" s="128"/>
      <c r="G155" s="128"/>
      <c r="H155" s="114"/>
    </row>
    <row r="156" spans="1:9" ht="63" x14ac:dyDescent="0.25">
      <c r="A156" s="117">
        <v>123</v>
      </c>
      <c r="B156" s="115" t="s">
        <v>69</v>
      </c>
      <c r="C156" s="117" t="s">
        <v>460</v>
      </c>
      <c r="D156" s="120" t="s">
        <v>461</v>
      </c>
      <c r="E156" s="118">
        <v>11082320</v>
      </c>
      <c r="F156" s="118">
        <v>9000000</v>
      </c>
      <c r="G156" s="118">
        <v>2082320</v>
      </c>
      <c r="H156" s="114" t="s">
        <v>462</v>
      </c>
      <c r="I156" s="89" t="s">
        <v>44</v>
      </c>
    </row>
    <row r="157" spans="1:9" ht="31.5" x14ac:dyDescent="0.25">
      <c r="A157" s="117">
        <v>124</v>
      </c>
      <c r="B157" s="115" t="s">
        <v>463</v>
      </c>
      <c r="C157" s="115" t="s">
        <v>248</v>
      </c>
      <c r="D157" s="115" t="s">
        <v>249</v>
      </c>
      <c r="E157" s="124">
        <v>656000</v>
      </c>
      <c r="F157" s="129"/>
      <c r="G157" s="124">
        <v>656000</v>
      </c>
      <c r="H157" s="114" t="s">
        <v>0</v>
      </c>
    </row>
    <row r="158" spans="1:9" ht="79.5" customHeight="1" x14ac:dyDescent="0.25">
      <c r="A158" s="117">
        <v>125</v>
      </c>
      <c r="B158" s="115" t="s">
        <v>464</v>
      </c>
      <c r="C158" s="115" t="s">
        <v>334</v>
      </c>
      <c r="D158" s="115" t="s">
        <v>430</v>
      </c>
      <c r="E158" s="124">
        <v>4000000</v>
      </c>
      <c r="F158" s="129"/>
      <c r="G158" s="124">
        <v>4000000</v>
      </c>
      <c r="H158" s="114" t="s">
        <v>0</v>
      </c>
    </row>
    <row r="159" spans="1:9" ht="96.75" customHeight="1" thickBot="1" x14ac:dyDescent="0.3">
      <c r="A159" s="117">
        <v>126</v>
      </c>
      <c r="B159" s="115" t="s">
        <v>465</v>
      </c>
      <c r="C159" s="115" t="s">
        <v>272</v>
      </c>
      <c r="D159" s="115" t="s">
        <v>443</v>
      </c>
      <c r="E159" s="130">
        <v>3500000</v>
      </c>
      <c r="F159" s="131"/>
      <c r="G159" s="132">
        <v>3500000</v>
      </c>
      <c r="H159" s="113" t="s">
        <v>348</v>
      </c>
    </row>
    <row r="160" spans="1:9" ht="32.25" thickBot="1" x14ac:dyDescent="0.3">
      <c r="A160" s="117">
        <v>127</v>
      </c>
      <c r="B160" s="115" t="s">
        <v>466</v>
      </c>
      <c r="C160" s="115" t="s">
        <v>453</v>
      </c>
      <c r="D160" s="115" t="s">
        <v>429</v>
      </c>
      <c r="E160" s="133">
        <v>135000</v>
      </c>
      <c r="F160" s="122"/>
      <c r="G160" s="100">
        <v>135000</v>
      </c>
      <c r="H160" s="98" t="s">
        <v>0</v>
      </c>
    </row>
    <row r="161" spans="1:8" ht="78.75" x14ac:dyDescent="0.25">
      <c r="A161" s="134">
        <v>128</v>
      </c>
      <c r="B161" s="135" t="s">
        <v>467</v>
      </c>
      <c r="C161" s="135" t="s">
        <v>66</v>
      </c>
      <c r="D161" s="135" t="s">
        <v>250</v>
      </c>
      <c r="E161" s="136">
        <v>4000000</v>
      </c>
      <c r="F161" s="112">
        <v>2000000</v>
      </c>
      <c r="G161" s="112">
        <v>2000000</v>
      </c>
      <c r="H161" s="111" t="s">
        <v>224</v>
      </c>
    </row>
    <row r="162" spans="1:8" ht="15.75" x14ac:dyDescent="0.25">
      <c r="A162" s="114"/>
      <c r="B162" s="116" t="s">
        <v>43</v>
      </c>
      <c r="C162" s="114"/>
      <c r="D162" s="114"/>
      <c r="E162" s="137">
        <f>SUM(E156:E161)</f>
        <v>23373320</v>
      </c>
      <c r="F162" s="137">
        <f t="shared" ref="F162:G162" si="0">SUM(F156:F161)</f>
        <v>11000000</v>
      </c>
      <c r="G162" s="137">
        <f t="shared" si="0"/>
        <v>12373320</v>
      </c>
      <c r="H162" s="114"/>
    </row>
    <row r="163" spans="1:8" ht="15.75" x14ac:dyDescent="0.25">
      <c r="A163" s="114"/>
      <c r="B163" s="116" t="s">
        <v>43</v>
      </c>
      <c r="C163" s="114"/>
      <c r="D163" s="114"/>
      <c r="E163" s="137">
        <f>E14+E41+E51+E71+E87+E113+E124+E128+E133+E136+E139+E143+E154+E162</f>
        <v>192761810</v>
      </c>
      <c r="F163" s="137"/>
      <c r="G163" s="137">
        <f>G14+G41+G51+G71+G87+G113+G124+G128+G133+G136+G139+G143+G154+G162</f>
        <v>175361810</v>
      </c>
      <c r="H163" s="114"/>
    </row>
    <row r="164" spans="1:8" ht="15.75" x14ac:dyDescent="0.25">
      <c r="A164" s="114"/>
      <c r="B164" s="116" t="s">
        <v>427</v>
      </c>
      <c r="C164" s="114"/>
      <c r="D164" s="114"/>
      <c r="E164" s="137">
        <v>16919433</v>
      </c>
      <c r="F164" s="137"/>
      <c r="G164" s="137">
        <v>16919433</v>
      </c>
      <c r="H164" s="114"/>
    </row>
    <row r="165" spans="1:8" ht="15.75" x14ac:dyDescent="0.25">
      <c r="A165" s="114"/>
      <c r="B165" s="116" t="s">
        <v>368</v>
      </c>
      <c r="C165" s="114"/>
      <c r="D165" s="114"/>
      <c r="E165" s="137">
        <f>SUM(E163:E164)</f>
        <v>209681243</v>
      </c>
      <c r="F165" s="137"/>
      <c r="G165" s="137">
        <f>SUM(G163:G164)</f>
        <v>192281243</v>
      </c>
      <c r="H165" s="114"/>
    </row>
    <row r="166" spans="1:8" x14ac:dyDescent="0.25">
      <c r="A166" s="94"/>
      <c r="B166" s="94"/>
      <c r="C166" s="93"/>
      <c r="D166" s="93"/>
      <c r="E166" s="93"/>
      <c r="F166" s="138"/>
      <c r="G166" s="95"/>
      <c r="H166" s="94"/>
    </row>
    <row r="167" spans="1:8" x14ac:dyDescent="0.25">
      <c r="A167" s="94"/>
      <c r="B167" s="94"/>
      <c r="C167" s="93"/>
      <c r="D167" s="93" t="s">
        <v>44</v>
      </c>
      <c r="E167" s="93"/>
      <c r="F167" s="138"/>
      <c r="G167" s="140">
        <v>192281243</v>
      </c>
      <c r="H167" s="94"/>
    </row>
    <row r="168" spans="1:8" x14ac:dyDescent="0.25">
      <c r="A168" s="94"/>
      <c r="B168" s="94"/>
      <c r="C168" s="93"/>
      <c r="D168" s="93"/>
      <c r="E168" s="93"/>
      <c r="F168" s="138"/>
      <c r="G168" s="140">
        <f>G165-G167</f>
        <v>0</v>
      </c>
      <c r="H168" s="94"/>
    </row>
  </sheetData>
  <sortState ref="A73:I111">
    <sortCondition ref="H73:H111"/>
  </sortState>
  <mergeCells count="19">
    <mergeCell ref="B15:D15"/>
    <mergeCell ref="B72:D72"/>
    <mergeCell ref="B88:D88"/>
    <mergeCell ref="B114:D114"/>
    <mergeCell ref="B101:D101"/>
    <mergeCell ref="B5:D5"/>
    <mergeCell ref="B1:H1"/>
    <mergeCell ref="B2:H2"/>
    <mergeCell ref="B3:H3"/>
    <mergeCell ref="B6:D6"/>
    <mergeCell ref="B155:D155"/>
    <mergeCell ref="B144:D144"/>
    <mergeCell ref="B42:D42"/>
    <mergeCell ref="B52:D52"/>
    <mergeCell ref="B125:D125"/>
    <mergeCell ref="B129:D129"/>
    <mergeCell ref="B134:D134"/>
    <mergeCell ref="B137:D137"/>
    <mergeCell ref="B140:D140"/>
  </mergeCells>
  <pageMargins left="0.7" right="0.7" top="0.75" bottom="0.75" header="0.3" footer="0.3"/>
  <pageSetup scale="70" orientation="landscape" r:id="rId1"/>
  <headerFooter>
    <oddFooter>&amp;A&amp;RPage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sheetPr>
  <dimension ref="A1:J169"/>
  <sheetViews>
    <sheetView workbookViewId="0">
      <selection activeCell="F9" sqref="F9"/>
    </sheetView>
  </sheetViews>
  <sheetFormatPr defaultColWidth="8.7109375" defaultRowHeight="12.75" x14ac:dyDescent="0.25"/>
  <cols>
    <col min="1" max="1" width="4.42578125" style="143" customWidth="1"/>
    <col min="2" max="2" width="17.85546875" style="143" customWidth="1"/>
    <col min="3" max="3" width="25.42578125" style="159" customWidth="1"/>
    <col min="4" max="4" width="11.42578125" style="159" customWidth="1"/>
    <col min="5" max="5" width="11" style="160" customWidth="1"/>
    <col min="6" max="6" width="12.7109375" style="161" customWidth="1"/>
    <col min="7" max="7" width="9.28515625" style="143" customWidth="1"/>
    <col min="8" max="16384" width="8.7109375" style="143"/>
  </cols>
  <sheetData>
    <row r="1" spans="1:10" x14ac:dyDescent="0.25">
      <c r="A1" s="157"/>
      <c r="B1" s="157"/>
      <c r="C1" s="71"/>
      <c r="D1" s="71"/>
      <c r="E1" s="77"/>
      <c r="F1" s="158"/>
      <c r="G1" s="157"/>
    </row>
    <row r="2" spans="1:10" ht="25.5" x14ac:dyDescent="0.25">
      <c r="A2" s="144" t="s">
        <v>468</v>
      </c>
      <c r="B2" s="173" t="s">
        <v>166</v>
      </c>
      <c r="C2" s="144" t="s">
        <v>167</v>
      </c>
      <c r="D2" s="144" t="s">
        <v>168</v>
      </c>
      <c r="E2" s="144" t="s">
        <v>481</v>
      </c>
      <c r="F2" s="144" t="s">
        <v>470</v>
      </c>
      <c r="G2" s="144" t="s">
        <v>170</v>
      </c>
    </row>
    <row r="3" spans="1:10" x14ac:dyDescent="0.25">
      <c r="A3" s="73"/>
      <c r="B3" s="174"/>
      <c r="C3" s="73"/>
      <c r="D3" s="144" t="s">
        <v>469</v>
      </c>
      <c r="E3" s="144" t="s">
        <v>469</v>
      </c>
      <c r="F3" s="144" t="s">
        <v>469</v>
      </c>
      <c r="G3" s="73"/>
    </row>
    <row r="4" spans="1:10" x14ac:dyDescent="0.25">
      <c r="A4" s="73"/>
      <c r="B4" s="163" t="s">
        <v>171</v>
      </c>
      <c r="C4" s="142"/>
      <c r="D4" s="73" t="s">
        <v>44</v>
      </c>
      <c r="E4" s="73"/>
      <c r="F4" s="73"/>
      <c r="G4" s="73"/>
    </row>
    <row r="5" spans="1:10" x14ac:dyDescent="0.25">
      <c r="A5" s="73"/>
      <c r="B5" s="162" t="s">
        <v>383</v>
      </c>
      <c r="C5" s="142"/>
      <c r="D5" s="73"/>
      <c r="E5" s="73"/>
      <c r="F5" s="73"/>
      <c r="G5" s="73"/>
      <c r="J5" s="143" t="s">
        <v>44</v>
      </c>
    </row>
    <row r="6" spans="1:10" ht="38.25" x14ac:dyDescent="0.25">
      <c r="A6" s="73">
        <v>1</v>
      </c>
      <c r="B6" s="154" t="s">
        <v>1</v>
      </c>
      <c r="C6" s="72" t="s">
        <v>454</v>
      </c>
      <c r="D6" s="145">
        <v>3252360</v>
      </c>
      <c r="E6" s="146"/>
      <c r="F6" s="145">
        <v>3252360</v>
      </c>
      <c r="G6" s="73" t="s">
        <v>0</v>
      </c>
      <c r="I6" s="143" t="s">
        <v>44</v>
      </c>
    </row>
    <row r="7" spans="1:10" ht="38.25" x14ac:dyDescent="0.25">
      <c r="A7" s="73">
        <v>2</v>
      </c>
      <c r="B7" s="154" t="s">
        <v>2</v>
      </c>
      <c r="C7" s="72" t="s">
        <v>313</v>
      </c>
      <c r="D7" s="145">
        <v>960000</v>
      </c>
      <c r="E7" s="146"/>
      <c r="F7" s="145">
        <v>960000</v>
      </c>
      <c r="G7" s="73" t="s">
        <v>0</v>
      </c>
    </row>
    <row r="8" spans="1:10" ht="38.25" x14ac:dyDescent="0.25">
      <c r="A8" s="73">
        <v>3</v>
      </c>
      <c r="B8" s="154" t="s">
        <v>3</v>
      </c>
      <c r="C8" s="72" t="s">
        <v>455</v>
      </c>
      <c r="D8" s="145">
        <v>33000</v>
      </c>
      <c r="E8" s="146"/>
      <c r="F8" s="145">
        <v>33000</v>
      </c>
      <c r="G8" s="73" t="s">
        <v>0</v>
      </c>
    </row>
    <row r="9" spans="1:10" ht="38.25" x14ac:dyDescent="0.25">
      <c r="A9" s="73">
        <v>4</v>
      </c>
      <c r="B9" s="154" t="s">
        <v>4</v>
      </c>
      <c r="C9" s="72" t="s">
        <v>456</v>
      </c>
      <c r="D9" s="145">
        <v>103680</v>
      </c>
      <c r="E9" s="146"/>
      <c r="F9" s="145">
        <v>103680</v>
      </c>
      <c r="G9" s="73" t="s">
        <v>0</v>
      </c>
    </row>
    <row r="10" spans="1:10" ht="38.25" x14ac:dyDescent="0.25">
      <c r="A10" s="73">
        <v>5</v>
      </c>
      <c r="B10" s="154" t="s">
        <v>279</v>
      </c>
      <c r="C10" s="72" t="s">
        <v>457</v>
      </c>
      <c r="D10" s="145">
        <v>72000</v>
      </c>
      <c r="E10" s="146"/>
      <c r="F10" s="145">
        <v>72000</v>
      </c>
      <c r="G10" s="73" t="s">
        <v>0</v>
      </c>
    </row>
    <row r="11" spans="1:10" ht="38.25" x14ac:dyDescent="0.25">
      <c r="A11" s="73">
        <v>6</v>
      </c>
      <c r="B11" s="154" t="s">
        <v>314</v>
      </c>
      <c r="C11" s="72" t="s">
        <v>458</v>
      </c>
      <c r="D11" s="145">
        <v>50000</v>
      </c>
      <c r="E11" s="146"/>
      <c r="F11" s="145">
        <v>50000</v>
      </c>
      <c r="G11" s="73" t="s">
        <v>0</v>
      </c>
    </row>
    <row r="12" spans="1:10" ht="38.25" x14ac:dyDescent="0.25">
      <c r="A12" s="73">
        <v>7</v>
      </c>
      <c r="B12" s="154" t="s">
        <v>384</v>
      </c>
      <c r="C12" s="72" t="s">
        <v>459</v>
      </c>
      <c r="D12" s="145">
        <v>1051944</v>
      </c>
      <c r="E12" s="146"/>
      <c r="F12" s="145">
        <v>1051944</v>
      </c>
      <c r="G12" s="73" t="s">
        <v>0</v>
      </c>
    </row>
    <row r="13" spans="1:10" x14ac:dyDescent="0.25">
      <c r="A13" s="73"/>
      <c r="B13" s="174" t="s">
        <v>43</v>
      </c>
      <c r="C13" s="73"/>
      <c r="D13" s="145">
        <f>SUM(D6:D12)</f>
        <v>5522984</v>
      </c>
      <c r="E13" s="145"/>
      <c r="F13" s="145">
        <f>SUM(F6:F12)</f>
        <v>5522984</v>
      </c>
      <c r="G13" s="73"/>
    </row>
    <row r="14" spans="1:10" x14ac:dyDescent="0.25">
      <c r="A14" s="73"/>
      <c r="B14" s="163" t="s">
        <v>385</v>
      </c>
      <c r="C14" s="142"/>
      <c r="D14" s="147"/>
      <c r="E14" s="147"/>
      <c r="F14" s="147"/>
      <c r="G14" s="73"/>
    </row>
    <row r="15" spans="1:10" x14ac:dyDescent="0.25">
      <c r="A15" s="73">
        <v>8</v>
      </c>
      <c r="B15" s="174" t="s">
        <v>6</v>
      </c>
      <c r="C15" s="73" t="s">
        <v>178</v>
      </c>
      <c r="D15" s="145">
        <v>60000</v>
      </c>
      <c r="E15" s="146"/>
      <c r="F15" s="145">
        <v>60000</v>
      </c>
      <c r="G15" s="73" t="s">
        <v>0</v>
      </c>
    </row>
    <row r="16" spans="1:10" ht="38.25" x14ac:dyDescent="0.25">
      <c r="A16" s="73">
        <v>9</v>
      </c>
      <c r="B16" s="175" t="s">
        <v>179</v>
      </c>
      <c r="C16" s="74" t="s">
        <v>180</v>
      </c>
      <c r="D16" s="145">
        <v>30000</v>
      </c>
      <c r="E16" s="146"/>
      <c r="F16" s="145">
        <v>30000</v>
      </c>
      <c r="G16" s="73" t="s">
        <v>0</v>
      </c>
    </row>
    <row r="17" spans="1:7" ht="25.5" x14ac:dyDescent="0.25">
      <c r="A17" s="73">
        <v>10</v>
      </c>
      <c r="B17" s="154" t="s">
        <v>181</v>
      </c>
      <c r="C17" s="72" t="s">
        <v>8</v>
      </c>
      <c r="D17" s="145">
        <v>150000</v>
      </c>
      <c r="E17" s="146"/>
      <c r="F17" s="145">
        <v>150000</v>
      </c>
      <c r="G17" s="73" t="s">
        <v>0</v>
      </c>
    </row>
    <row r="18" spans="1:7" ht="25.5" x14ac:dyDescent="0.25">
      <c r="A18" s="73">
        <v>11</v>
      </c>
      <c r="B18" s="174" t="s">
        <v>9</v>
      </c>
      <c r="C18" s="73" t="s">
        <v>182</v>
      </c>
      <c r="D18" s="145">
        <v>120000</v>
      </c>
      <c r="E18" s="146"/>
      <c r="F18" s="145">
        <v>120000</v>
      </c>
      <c r="G18" s="73" t="s">
        <v>0</v>
      </c>
    </row>
    <row r="19" spans="1:7" ht="25.5" x14ac:dyDescent="0.25">
      <c r="A19" s="73">
        <v>12</v>
      </c>
      <c r="B19" s="175" t="s">
        <v>10</v>
      </c>
      <c r="C19" s="74" t="s">
        <v>11</v>
      </c>
      <c r="D19" s="145">
        <v>65000</v>
      </c>
      <c r="E19" s="146"/>
      <c r="F19" s="145">
        <v>65000</v>
      </c>
      <c r="G19" s="73" t="s">
        <v>0</v>
      </c>
    </row>
    <row r="20" spans="1:7" x14ac:dyDescent="0.25">
      <c r="A20" s="73">
        <v>13</v>
      </c>
      <c r="B20" s="154" t="s">
        <v>183</v>
      </c>
      <c r="C20" s="74" t="s">
        <v>184</v>
      </c>
      <c r="D20" s="145">
        <v>523000</v>
      </c>
      <c r="E20" s="146"/>
      <c r="F20" s="145">
        <v>523000</v>
      </c>
      <c r="G20" s="73" t="s">
        <v>0</v>
      </c>
    </row>
    <row r="21" spans="1:7" ht="25.5" x14ac:dyDescent="0.25">
      <c r="A21" s="73">
        <v>14</v>
      </c>
      <c r="B21" s="175" t="s">
        <v>13</v>
      </c>
      <c r="C21" s="74" t="s">
        <v>386</v>
      </c>
      <c r="D21" s="145">
        <v>300000</v>
      </c>
      <c r="E21" s="146"/>
      <c r="F21" s="145">
        <v>300000</v>
      </c>
      <c r="G21" s="73" t="s">
        <v>0</v>
      </c>
    </row>
    <row r="22" spans="1:7" ht="25.5" x14ac:dyDescent="0.25">
      <c r="A22" s="73">
        <v>15</v>
      </c>
      <c r="B22" s="174" t="s">
        <v>14</v>
      </c>
      <c r="C22" s="72" t="s">
        <v>33</v>
      </c>
      <c r="D22" s="145">
        <v>400000</v>
      </c>
      <c r="E22" s="146"/>
      <c r="F22" s="145">
        <v>400000</v>
      </c>
      <c r="G22" s="73" t="s">
        <v>0</v>
      </c>
    </row>
    <row r="23" spans="1:7" ht="25.5" x14ac:dyDescent="0.25">
      <c r="A23" s="73">
        <v>16</v>
      </c>
      <c r="B23" s="154" t="s">
        <v>15</v>
      </c>
      <c r="C23" s="72" t="s">
        <v>16</v>
      </c>
      <c r="D23" s="145">
        <v>75000</v>
      </c>
      <c r="E23" s="146"/>
      <c r="F23" s="145">
        <v>75000</v>
      </c>
      <c r="G23" s="73" t="s">
        <v>0</v>
      </c>
    </row>
    <row r="24" spans="1:7" ht="38.25" x14ac:dyDescent="0.25">
      <c r="A24" s="73">
        <v>17</v>
      </c>
      <c r="B24" s="175" t="s">
        <v>17</v>
      </c>
      <c r="C24" s="74" t="s">
        <v>18</v>
      </c>
      <c r="D24" s="145">
        <v>120000</v>
      </c>
      <c r="E24" s="146"/>
      <c r="F24" s="145">
        <v>120000</v>
      </c>
      <c r="G24" s="73" t="s">
        <v>0</v>
      </c>
    </row>
    <row r="25" spans="1:7" x14ac:dyDescent="0.25">
      <c r="A25" s="73">
        <v>18</v>
      </c>
      <c r="B25" s="154" t="s">
        <v>185</v>
      </c>
      <c r="C25" s="72" t="s">
        <v>186</v>
      </c>
      <c r="D25" s="145">
        <v>50000</v>
      </c>
      <c r="E25" s="146"/>
      <c r="F25" s="145">
        <v>50000</v>
      </c>
      <c r="G25" s="73" t="s">
        <v>0</v>
      </c>
    </row>
    <row r="26" spans="1:7" ht="38.25" x14ac:dyDescent="0.25">
      <c r="A26" s="73">
        <v>19</v>
      </c>
      <c r="B26" s="175" t="s">
        <v>19</v>
      </c>
      <c r="C26" s="74" t="s">
        <v>187</v>
      </c>
      <c r="D26" s="145">
        <v>120000</v>
      </c>
      <c r="E26" s="146"/>
      <c r="F26" s="145">
        <v>120000</v>
      </c>
      <c r="G26" s="73" t="s">
        <v>0</v>
      </c>
    </row>
    <row r="27" spans="1:7" ht="25.5" x14ac:dyDescent="0.25">
      <c r="A27" s="73">
        <v>20</v>
      </c>
      <c r="B27" s="174" t="s">
        <v>188</v>
      </c>
      <c r="C27" s="74" t="s">
        <v>293</v>
      </c>
      <c r="D27" s="145">
        <v>624000</v>
      </c>
      <c r="E27" s="146"/>
      <c r="F27" s="145">
        <v>624000</v>
      </c>
      <c r="G27" s="73" t="s">
        <v>0</v>
      </c>
    </row>
    <row r="28" spans="1:7" ht="25.5" x14ac:dyDescent="0.25">
      <c r="A28" s="73">
        <v>21</v>
      </c>
      <c r="B28" s="174" t="s">
        <v>20</v>
      </c>
      <c r="C28" s="72" t="s">
        <v>257</v>
      </c>
      <c r="D28" s="145">
        <v>788100</v>
      </c>
      <c r="E28" s="146"/>
      <c r="F28" s="145">
        <v>788100</v>
      </c>
      <c r="G28" s="73" t="s">
        <v>0</v>
      </c>
    </row>
    <row r="29" spans="1:7" ht="51" x14ac:dyDescent="0.25">
      <c r="A29" s="73">
        <v>22</v>
      </c>
      <c r="B29" s="174" t="s">
        <v>189</v>
      </c>
      <c r="C29" s="73" t="s">
        <v>308</v>
      </c>
      <c r="D29" s="145">
        <v>405000</v>
      </c>
      <c r="E29" s="146"/>
      <c r="F29" s="145">
        <v>405000</v>
      </c>
      <c r="G29" s="73" t="s">
        <v>0</v>
      </c>
    </row>
    <row r="30" spans="1:7" ht="38.25" x14ac:dyDescent="0.25">
      <c r="A30" s="73">
        <v>23</v>
      </c>
      <c r="B30" s="174" t="s">
        <v>304</v>
      </c>
      <c r="C30" s="73" t="s">
        <v>309</v>
      </c>
      <c r="D30" s="145">
        <v>18900</v>
      </c>
      <c r="E30" s="146"/>
      <c r="F30" s="145">
        <v>18900</v>
      </c>
      <c r="G30" s="73" t="s">
        <v>0</v>
      </c>
    </row>
    <row r="31" spans="1:7" ht="25.5" x14ac:dyDescent="0.25">
      <c r="A31" s="73">
        <v>24</v>
      </c>
      <c r="B31" s="154" t="s">
        <v>22</v>
      </c>
      <c r="C31" s="72" t="s">
        <v>190</v>
      </c>
      <c r="D31" s="145">
        <v>50000</v>
      </c>
      <c r="E31" s="146"/>
      <c r="F31" s="145">
        <v>50000</v>
      </c>
      <c r="G31" s="73" t="s">
        <v>0</v>
      </c>
    </row>
    <row r="32" spans="1:7" ht="51" x14ac:dyDescent="0.25">
      <c r="A32" s="73">
        <v>25</v>
      </c>
      <c r="B32" s="175" t="s">
        <v>191</v>
      </c>
      <c r="C32" s="74" t="s">
        <v>192</v>
      </c>
      <c r="D32" s="145">
        <v>150000</v>
      </c>
      <c r="E32" s="146"/>
      <c r="F32" s="145">
        <v>150000</v>
      </c>
      <c r="G32" s="73" t="s">
        <v>0</v>
      </c>
    </row>
    <row r="33" spans="1:7" ht="38.25" x14ac:dyDescent="0.25">
      <c r="A33" s="73">
        <v>26</v>
      </c>
      <c r="B33" s="175" t="s">
        <v>24</v>
      </c>
      <c r="C33" s="74" t="s">
        <v>131</v>
      </c>
      <c r="D33" s="145">
        <v>100000</v>
      </c>
      <c r="E33" s="146"/>
      <c r="F33" s="145">
        <v>100000</v>
      </c>
      <c r="G33" s="73" t="s">
        <v>0</v>
      </c>
    </row>
    <row r="34" spans="1:7" ht="25.5" x14ac:dyDescent="0.25">
      <c r="A34" s="73">
        <v>27</v>
      </c>
      <c r="B34" s="175" t="s">
        <v>252</v>
      </c>
      <c r="C34" s="74" t="s">
        <v>431</v>
      </c>
      <c r="D34" s="145">
        <v>170000</v>
      </c>
      <c r="E34" s="146"/>
      <c r="F34" s="145">
        <v>170000</v>
      </c>
      <c r="G34" s="73" t="s">
        <v>0</v>
      </c>
    </row>
    <row r="35" spans="1:7" ht="38.25" x14ac:dyDescent="0.25">
      <c r="A35" s="73">
        <v>28</v>
      </c>
      <c r="B35" s="175" t="s">
        <v>25</v>
      </c>
      <c r="C35" s="74" t="s">
        <v>26</v>
      </c>
      <c r="D35" s="145">
        <v>30000</v>
      </c>
      <c r="E35" s="146"/>
      <c r="F35" s="145">
        <v>30000</v>
      </c>
      <c r="G35" s="73" t="s">
        <v>0</v>
      </c>
    </row>
    <row r="36" spans="1:7" ht="25.5" x14ac:dyDescent="0.25">
      <c r="A36" s="73">
        <v>29</v>
      </c>
      <c r="B36" s="175" t="s">
        <v>27</v>
      </c>
      <c r="C36" s="74" t="s">
        <v>28</v>
      </c>
      <c r="D36" s="145">
        <v>400000</v>
      </c>
      <c r="E36" s="146"/>
      <c r="F36" s="145">
        <v>400000</v>
      </c>
      <c r="G36" s="73" t="s">
        <v>0</v>
      </c>
    </row>
    <row r="37" spans="1:7" ht="25.5" x14ac:dyDescent="0.25">
      <c r="A37" s="73">
        <v>30</v>
      </c>
      <c r="B37" s="175" t="s">
        <v>29</v>
      </c>
      <c r="C37" s="74" t="s">
        <v>193</v>
      </c>
      <c r="D37" s="145">
        <v>20000</v>
      </c>
      <c r="E37" s="146"/>
      <c r="F37" s="145">
        <v>20000</v>
      </c>
      <c r="G37" s="73" t="s">
        <v>0</v>
      </c>
    </row>
    <row r="38" spans="1:7" ht="38.25" x14ac:dyDescent="0.25">
      <c r="A38" s="73">
        <v>31</v>
      </c>
      <c r="B38" s="174" t="s">
        <v>194</v>
      </c>
      <c r="C38" s="72" t="s">
        <v>195</v>
      </c>
      <c r="D38" s="145">
        <v>175000</v>
      </c>
      <c r="E38" s="146"/>
      <c r="F38" s="145">
        <v>175000</v>
      </c>
      <c r="G38" s="73" t="s">
        <v>0</v>
      </c>
    </row>
    <row r="39" spans="1:7" ht="38.25" x14ac:dyDescent="0.25">
      <c r="A39" s="73">
        <v>32</v>
      </c>
      <c r="B39" s="175" t="s">
        <v>31</v>
      </c>
      <c r="C39" s="74" t="s">
        <v>32</v>
      </c>
      <c r="D39" s="145">
        <v>24724</v>
      </c>
      <c r="E39" s="146"/>
      <c r="F39" s="145">
        <v>24724</v>
      </c>
      <c r="G39" s="73" t="s">
        <v>0</v>
      </c>
    </row>
    <row r="40" spans="1:7" x14ac:dyDescent="0.25">
      <c r="A40" s="73"/>
      <c r="B40" s="174" t="s">
        <v>43</v>
      </c>
      <c r="C40" s="73"/>
      <c r="D40" s="145">
        <f>SUM(D15:D39)</f>
        <v>4968724</v>
      </c>
      <c r="E40" s="145"/>
      <c r="F40" s="145">
        <f>SUM(F15:F39)</f>
        <v>4968724</v>
      </c>
      <c r="G40" s="73"/>
    </row>
    <row r="41" spans="1:7" x14ac:dyDescent="0.25">
      <c r="A41" s="73"/>
      <c r="B41" s="163" t="s">
        <v>418</v>
      </c>
      <c r="C41" s="142"/>
      <c r="D41" s="147"/>
      <c r="E41" s="147"/>
      <c r="F41" s="147"/>
      <c r="G41" s="73"/>
    </row>
    <row r="42" spans="1:7" ht="25.5" x14ac:dyDescent="0.25">
      <c r="A42" s="73">
        <v>33</v>
      </c>
      <c r="B42" s="154" t="s">
        <v>196</v>
      </c>
      <c r="C42" s="72" t="s">
        <v>197</v>
      </c>
      <c r="D42" s="145">
        <v>150000</v>
      </c>
      <c r="E42" s="146"/>
      <c r="F42" s="145">
        <v>150000</v>
      </c>
      <c r="G42" s="73" t="s">
        <v>0</v>
      </c>
    </row>
    <row r="43" spans="1:7" ht="38.25" x14ac:dyDescent="0.25">
      <c r="A43" s="73">
        <v>34</v>
      </c>
      <c r="B43" s="175" t="s">
        <v>19</v>
      </c>
      <c r="C43" s="74" t="s">
        <v>187</v>
      </c>
      <c r="D43" s="145">
        <v>44000</v>
      </c>
      <c r="E43" s="146"/>
      <c r="F43" s="145">
        <v>44000</v>
      </c>
      <c r="G43" s="73" t="s">
        <v>0</v>
      </c>
    </row>
    <row r="44" spans="1:7" ht="51" x14ac:dyDescent="0.25">
      <c r="A44" s="73">
        <v>35</v>
      </c>
      <c r="B44" s="154" t="s">
        <v>330</v>
      </c>
      <c r="C44" s="72" t="s">
        <v>220</v>
      </c>
      <c r="D44" s="145">
        <v>730000</v>
      </c>
      <c r="E44" s="146"/>
      <c r="F44" s="145">
        <v>730000</v>
      </c>
      <c r="G44" s="73" t="s">
        <v>0</v>
      </c>
    </row>
    <row r="45" spans="1:7" ht="25.5" x14ac:dyDescent="0.25">
      <c r="A45" s="73">
        <v>36</v>
      </c>
      <c r="B45" s="174" t="s">
        <v>14</v>
      </c>
      <c r="C45" s="72" t="s">
        <v>33</v>
      </c>
      <c r="D45" s="145">
        <v>100000</v>
      </c>
      <c r="E45" s="146"/>
      <c r="F45" s="145">
        <v>100000</v>
      </c>
      <c r="G45" s="73" t="s">
        <v>0</v>
      </c>
    </row>
    <row r="46" spans="1:7" ht="25.5" x14ac:dyDescent="0.25">
      <c r="A46" s="73">
        <v>37</v>
      </c>
      <c r="B46" s="154" t="s">
        <v>15</v>
      </c>
      <c r="C46" s="72" t="s">
        <v>16</v>
      </c>
      <c r="D46" s="145">
        <v>50246</v>
      </c>
      <c r="E46" s="146"/>
      <c r="F46" s="145">
        <v>50246</v>
      </c>
      <c r="G46" s="73" t="s">
        <v>0</v>
      </c>
    </row>
    <row r="47" spans="1:7" ht="38.25" x14ac:dyDescent="0.25">
      <c r="A47" s="73">
        <v>38</v>
      </c>
      <c r="B47" s="175" t="s">
        <v>17</v>
      </c>
      <c r="C47" s="74" t="s">
        <v>18</v>
      </c>
      <c r="D47" s="145">
        <v>50000</v>
      </c>
      <c r="E47" s="146"/>
      <c r="F47" s="145">
        <v>50000</v>
      </c>
      <c r="G47" s="73" t="s">
        <v>0</v>
      </c>
    </row>
    <row r="48" spans="1:7" ht="25.5" x14ac:dyDescent="0.25">
      <c r="A48" s="73">
        <v>39</v>
      </c>
      <c r="B48" s="154" t="s">
        <v>181</v>
      </c>
      <c r="C48" s="72" t="s">
        <v>8</v>
      </c>
      <c r="D48" s="145">
        <v>100000</v>
      </c>
      <c r="E48" s="146"/>
      <c r="F48" s="145">
        <v>100000</v>
      </c>
      <c r="G48" s="73" t="s">
        <v>0</v>
      </c>
    </row>
    <row r="49" spans="1:7" ht="25.5" x14ac:dyDescent="0.25">
      <c r="A49" s="73">
        <v>40</v>
      </c>
      <c r="B49" s="175" t="s">
        <v>27</v>
      </c>
      <c r="C49" s="74" t="s">
        <v>28</v>
      </c>
      <c r="D49" s="145">
        <v>150000</v>
      </c>
      <c r="E49" s="146"/>
      <c r="F49" s="145">
        <v>150000</v>
      </c>
      <c r="G49" s="73" t="s">
        <v>0</v>
      </c>
    </row>
    <row r="50" spans="1:7" x14ac:dyDescent="0.25">
      <c r="A50" s="73"/>
      <c r="B50" s="174" t="s">
        <v>43</v>
      </c>
      <c r="C50" s="73"/>
      <c r="D50" s="145">
        <f>SUM(D42:D49)</f>
        <v>1374246</v>
      </c>
      <c r="E50" s="145"/>
      <c r="F50" s="145">
        <f>SUM(F42:F49)</f>
        <v>1374246</v>
      </c>
      <c r="G50" s="73"/>
    </row>
    <row r="51" spans="1:7" x14ac:dyDescent="0.25">
      <c r="A51" s="73"/>
      <c r="B51" s="176" t="s">
        <v>387</v>
      </c>
      <c r="C51" s="148"/>
      <c r="D51" s="147"/>
      <c r="E51" s="147"/>
      <c r="F51" s="147"/>
      <c r="G51" s="73"/>
    </row>
    <row r="52" spans="1:7" ht="25.5" x14ac:dyDescent="0.25">
      <c r="A52" s="73">
        <v>41</v>
      </c>
      <c r="B52" s="154" t="s">
        <v>181</v>
      </c>
      <c r="C52" s="72" t="s">
        <v>8</v>
      </c>
      <c r="D52" s="145">
        <v>180000</v>
      </c>
      <c r="E52" s="146"/>
      <c r="F52" s="145">
        <v>180000</v>
      </c>
      <c r="G52" s="73" t="s">
        <v>0</v>
      </c>
    </row>
    <row r="53" spans="1:7" x14ac:dyDescent="0.25">
      <c r="A53" s="73">
        <v>42</v>
      </c>
      <c r="B53" s="154" t="s">
        <v>183</v>
      </c>
      <c r="C53" s="74" t="s">
        <v>184</v>
      </c>
      <c r="D53" s="145">
        <v>60000</v>
      </c>
      <c r="E53" s="146"/>
      <c r="F53" s="145">
        <v>60000</v>
      </c>
      <c r="G53" s="73" t="s">
        <v>0</v>
      </c>
    </row>
    <row r="54" spans="1:7" ht="25.5" x14ac:dyDescent="0.25">
      <c r="A54" s="73">
        <v>43</v>
      </c>
      <c r="B54" s="175" t="s">
        <v>13</v>
      </c>
      <c r="C54" s="74" t="s">
        <v>386</v>
      </c>
      <c r="D54" s="145">
        <v>150000</v>
      </c>
      <c r="E54" s="146"/>
      <c r="F54" s="145">
        <v>150000</v>
      </c>
      <c r="G54" s="73" t="s">
        <v>0</v>
      </c>
    </row>
    <row r="55" spans="1:7" ht="25.5" x14ac:dyDescent="0.25">
      <c r="A55" s="73">
        <v>44</v>
      </c>
      <c r="B55" s="174" t="s">
        <v>14</v>
      </c>
      <c r="C55" s="72" t="s">
        <v>33</v>
      </c>
      <c r="D55" s="145">
        <v>300000</v>
      </c>
      <c r="E55" s="146"/>
      <c r="F55" s="145">
        <v>300000</v>
      </c>
      <c r="G55" s="73" t="s">
        <v>0</v>
      </c>
    </row>
    <row r="56" spans="1:7" ht="25.5" x14ac:dyDescent="0.25">
      <c r="A56" s="73">
        <v>45</v>
      </c>
      <c r="B56" s="174" t="s">
        <v>188</v>
      </c>
      <c r="C56" s="74" t="s">
        <v>293</v>
      </c>
      <c r="D56" s="145">
        <v>1200000</v>
      </c>
      <c r="E56" s="146"/>
      <c r="F56" s="145">
        <v>1200000</v>
      </c>
      <c r="G56" s="73" t="s">
        <v>0</v>
      </c>
    </row>
    <row r="57" spans="1:7" ht="25.5" x14ac:dyDescent="0.25">
      <c r="A57" s="73">
        <v>46</v>
      </c>
      <c r="B57" s="154" t="s">
        <v>15</v>
      </c>
      <c r="C57" s="72" t="s">
        <v>16</v>
      </c>
      <c r="D57" s="145">
        <v>50000</v>
      </c>
      <c r="E57" s="146"/>
      <c r="F57" s="145">
        <v>50000</v>
      </c>
      <c r="G57" s="73" t="s">
        <v>0</v>
      </c>
    </row>
    <row r="58" spans="1:7" ht="38.25" x14ac:dyDescent="0.25">
      <c r="A58" s="73">
        <v>47</v>
      </c>
      <c r="B58" s="175" t="s">
        <v>17</v>
      </c>
      <c r="C58" s="74" t="s">
        <v>18</v>
      </c>
      <c r="D58" s="145">
        <v>50000</v>
      </c>
      <c r="E58" s="146"/>
      <c r="F58" s="145">
        <v>50000</v>
      </c>
      <c r="G58" s="73" t="s">
        <v>0</v>
      </c>
    </row>
    <row r="59" spans="1:7" ht="63.75" x14ac:dyDescent="0.25">
      <c r="A59" s="73">
        <v>48</v>
      </c>
      <c r="B59" s="154" t="s">
        <v>209</v>
      </c>
      <c r="C59" s="73" t="s">
        <v>210</v>
      </c>
      <c r="D59" s="145">
        <v>120000</v>
      </c>
      <c r="E59" s="146"/>
      <c r="F59" s="145">
        <v>120000</v>
      </c>
      <c r="G59" s="73" t="s">
        <v>0</v>
      </c>
    </row>
    <row r="60" spans="1:7" ht="51" x14ac:dyDescent="0.25">
      <c r="A60" s="73">
        <v>49</v>
      </c>
      <c r="B60" s="174" t="s">
        <v>34</v>
      </c>
      <c r="C60" s="73" t="s">
        <v>312</v>
      </c>
      <c r="D60" s="145">
        <v>120000</v>
      </c>
      <c r="E60" s="146"/>
      <c r="F60" s="145">
        <v>120000</v>
      </c>
      <c r="G60" s="73" t="s">
        <v>0</v>
      </c>
    </row>
    <row r="61" spans="1:7" ht="38.25" x14ac:dyDescent="0.25">
      <c r="A61" s="73">
        <v>50</v>
      </c>
      <c r="B61" s="154" t="s">
        <v>35</v>
      </c>
      <c r="C61" s="72" t="s">
        <v>311</v>
      </c>
      <c r="D61" s="145">
        <v>100000</v>
      </c>
      <c r="E61" s="146"/>
      <c r="F61" s="145">
        <v>100000</v>
      </c>
      <c r="G61" s="73" t="s">
        <v>0</v>
      </c>
    </row>
    <row r="62" spans="1:7" ht="63.75" x14ac:dyDescent="0.25">
      <c r="A62" s="73">
        <v>51</v>
      </c>
      <c r="B62" s="154" t="s">
        <v>36</v>
      </c>
      <c r="C62" s="72" t="s">
        <v>388</v>
      </c>
      <c r="D62" s="145">
        <v>300000</v>
      </c>
      <c r="E62" s="146"/>
      <c r="F62" s="145">
        <v>300000</v>
      </c>
      <c r="G62" s="73" t="s">
        <v>0</v>
      </c>
    </row>
    <row r="63" spans="1:7" ht="38.25" x14ac:dyDescent="0.25">
      <c r="A63" s="73">
        <v>52</v>
      </c>
      <c r="B63" s="175" t="s">
        <v>19</v>
      </c>
      <c r="C63" s="74" t="s">
        <v>187</v>
      </c>
      <c r="D63" s="145">
        <v>80000</v>
      </c>
      <c r="E63" s="146"/>
      <c r="F63" s="145">
        <v>80000</v>
      </c>
      <c r="G63" s="73" t="s">
        <v>0</v>
      </c>
    </row>
    <row r="64" spans="1:7" ht="25.5" x14ac:dyDescent="0.25">
      <c r="A64" s="73">
        <v>53</v>
      </c>
      <c r="B64" s="174" t="s">
        <v>20</v>
      </c>
      <c r="C64" s="72" t="s">
        <v>257</v>
      </c>
      <c r="D64" s="145">
        <v>1550000</v>
      </c>
      <c r="E64" s="146"/>
      <c r="F64" s="145">
        <v>1550000</v>
      </c>
      <c r="G64" s="73" t="s">
        <v>0</v>
      </c>
    </row>
    <row r="65" spans="1:7" ht="51" x14ac:dyDescent="0.25">
      <c r="A65" s="73">
        <v>54</v>
      </c>
      <c r="B65" s="175" t="s">
        <v>191</v>
      </c>
      <c r="C65" s="74" t="s">
        <v>192</v>
      </c>
      <c r="D65" s="145">
        <v>120000</v>
      </c>
      <c r="E65" s="146"/>
      <c r="F65" s="145">
        <v>120000</v>
      </c>
      <c r="G65" s="73" t="s">
        <v>0</v>
      </c>
    </row>
    <row r="66" spans="1:7" ht="38.25" x14ac:dyDescent="0.25">
      <c r="A66" s="73">
        <v>55</v>
      </c>
      <c r="B66" s="175" t="s">
        <v>24</v>
      </c>
      <c r="C66" s="72" t="s">
        <v>131</v>
      </c>
      <c r="D66" s="145">
        <v>130854</v>
      </c>
      <c r="E66" s="146"/>
      <c r="F66" s="145">
        <v>130854</v>
      </c>
      <c r="G66" s="73" t="s">
        <v>0</v>
      </c>
    </row>
    <row r="67" spans="1:7" ht="25.5" x14ac:dyDescent="0.25">
      <c r="A67" s="73">
        <v>56</v>
      </c>
      <c r="B67" s="175" t="s">
        <v>27</v>
      </c>
      <c r="C67" s="74" t="s">
        <v>28</v>
      </c>
      <c r="D67" s="145">
        <v>480000</v>
      </c>
      <c r="E67" s="146"/>
      <c r="F67" s="145">
        <v>480000</v>
      </c>
      <c r="G67" s="73" t="s">
        <v>0</v>
      </c>
    </row>
    <row r="68" spans="1:7" ht="51" x14ac:dyDescent="0.25">
      <c r="A68" s="73">
        <v>57</v>
      </c>
      <c r="B68" s="154" t="s">
        <v>219</v>
      </c>
      <c r="C68" s="72" t="s">
        <v>220</v>
      </c>
      <c r="D68" s="145">
        <v>120000</v>
      </c>
      <c r="E68" s="146"/>
      <c r="F68" s="145">
        <v>120000</v>
      </c>
      <c r="G68" s="73" t="s">
        <v>0</v>
      </c>
    </row>
    <row r="69" spans="1:7" ht="25.5" x14ac:dyDescent="0.25">
      <c r="A69" s="73">
        <v>58</v>
      </c>
      <c r="B69" s="154" t="s">
        <v>271</v>
      </c>
      <c r="C69" s="72" t="s">
        <v>199</v>
      </c>
      <c r="D69" s="145">
        <v>150000</v>
      </c>
      <c r="E69" s="146"/>
      <c r="F69" s="145">
        <v>150000</v>
      </c>
      <c r="G69" s="73" t="s">
        <v>0</v>
      </c>
    </row>
    <row r="70" spans="1:7" x14ac:dyDescent="0.25">
      <c r="A70" s="73"/>
      <c r="B70" s="174" t="s">
        <v>43</v>
      </c>
      <c r="C70" s="73"/>
      <c r="D70" s="145">
        <f>SUM(D52:D69)</f>
        <v>5260854</v>
      </c>
      <c r="E70" s="145"/>
      <c r="F70" s="145">
        <f>SUM(F52:F69)</f>
        <v>5260854</v>
      </c>
      <c r="G70" s="73" t="s">
        <v>44</v>
      </c>
    </row>
    <row r="71" spans="1:7" x14ac:dyDescent="0.25">
      <c r="A71" s="73"/>
      <c r="B71" s="164" t="s">
        <v>160</v>
      </c>
      <c r="C71" s="149"/>
      <c r="D71" s="147"/>
      <c r="E71" s="147" t="s">
        <v>44</v>
      </c>
      <c r="F71" s="147"/>
      <c r="G71" s="73"/>
    </row>
    <row r="72" spans="1:7" ht="63.75" x14ac:dyDescent="0.25">
      <c r="A72" s="73">
        <v>59</v>
      </c>
      <c r="B72" s="154" t="s">
        <v>49</v>
      </c>
      <c r="C72" s="72" t="s">
        <v>393</v>
      </c>
      <c r="D72" s="146">
        <v>1000000</v>
      </c>
      <c r="E72" s="145"/>
      <c r="F72" s="146">
        <v>1000000</v>
      </c>
      <c r="G72" s="73" t="s">
        <v>348</v>
      </c>
    </row>
    <row r="73" spans="1:7" ht="51" x14ac:dyDescent="0.25">
      <c r="A73" s="73">
        <v>60</v>
      </c>
      <c r="B73" s="154" t="s">
        <v>50</v>
      </c>
      <c r="C73" s="72" t="s">
        <v>353</v>
      </c>
      <c r="D73" s="146">
        <v>5300000</v>
      </c>
      <c r="E73" s="146"/>
      <c r="F73" s="146">
        <v>5300000</v>
      </c>
      <c r="G73" s="73" t="s">
        <v>0</v>
      </c>
    </row>
    <row r="74" spans="1:7" ht="51" x14ac:dyDescent="0.25">
      <c r="A74" s="73">
        <v>61</v>
      </c>
      <c r="B74" s="154" t="s">
        <v>47</v>
      </c>
      <c r="C74" s="72" t="s">
        <v>432</v>
      </c>
      <c r="D74" s="146">
        <v>1000000</v>
      </c>
      <c r="E74" s="146"/>
      <c r="F74" s="146">
        <v>1000000</v>
      </c>
      <c r="G74" s="73" t="s">
        <v>0</v>
      </c>
    </row>
    <row r="75" spans="1:7" ht="38.25" x14ac:dyDescent="0.25">
      <c r="A75" s="73">
        <v>62</v>
      </c>
      <c r="B75" s="154" t="s">
        <v>52</v>
      </c>
      <c r="C75" s="72" t="s">
        <v>225</v>
      </c>
      <c r="D75" s="146">
        <v>1200000</v>
      </c>
      <c r="E75" s="145">
        <v>400000</v>
      </c>
      <c r="F75" s="146">
        <v>800000</v>
      </c>
      <c r="G75" s="73" t="s">
        <v>224</v>
      </c>
    </row>
    <row r="76" spans="1:7" ht="76.5" x14ac:dyDescent="0.25">
      <c r="A76" s="73">
        <v>63</v>
      </c>
      <c r="B76" s="154" t="s">
        <v>361</v>
      </c>
      <c r="C76" s="150" t="s">
        <v>433</v>
      </c>
      <c r="D76" s="146">
        <v>1250000</v>
      </c>
      <c r="E76" s="146"/>
      <c r="F76" s="146">
        <v>1250000</v>
      </c>
      <c r="G76" s="73" t="s">
        <v>0</v>
      </c>
    </row>
    <row r="77" spans="1:7" ht="76.5" x14ac:dyDescent="0.25">
      <c r="A77" s="73">
        <v>64</v>
      </c>
      <c r="B77" s="154" t="s">
        <v>363</v>
      </c>
      <c r="C77" s="150" t="s">
        <v>433</v>
      </c>
      <c r="D77" s="146">
        <v>1250000</v>
      </c>
      <c r="E77" s="146"/>
      <c r="F77" s="146">
        <v>1250000</v>
      </c>
      <c r="G77" s="73" t="s">
        <v>0</v>
      </c>
    </row>
    <row r="78" spans="1:7" ht="76.5" x14ac:dyDescent="0.25">
      <c r="A78" s="73">
        <v>65</v>
      </c>
      <c r="B78" s="154" t="s">
        <v>365</v>
      </c>
      <c r="C78" s="150" t="s">
        <v>433</v>
      </c>
      <c r="D78" s="146">
        <v>1250000</v>
      </c>
      <c r="E78" s="146"/>
      <c r="F78" s="146">
        <v>1250000</v>
      </c>
      <c r="G78" s="73" t="s">
        <v>0</v>
      </c>
    </row>
    <row r="79" spans="1:7" ht="76.5" x14ac:dyDescent="0.25">
      <c r="A79" s="73">
        <v>66</v>
      </c>
      <c r="B79" s="154" t="s">
        <v>48</v>
      </c>
      <c r="C79" s="150" t="s">
        <v>433</v>
      </c>
      <c r="D79" s="146">
        <v>1250000</v>
      </c>
      <c r="E79" s="146"/>
      <c r="F79" s="146">
        <v>1250000</v>
      </c>
      <c r="G79" s="73" t="s">
        <v>0</v>
      </c>
    </row>
    <row r="80" spans="1:7" ht="51.75" thickBot="1" x14ac:dyDescent="0.3">
      <c r="A80" s="73">
        <v>67</v>
      </c>
      <c r="B80" s="154" t="s">
        <v>291</v>
      </c>
      <c r="C80" s="72" t="s">
        <v>353</v>
      </c>
      <c r="D80" s="146">
        <v>5300000</v>
      </c>
      <c r="E80" s="146"/>
      <c r="F80" s="146">
        <v>5300000</v>
      </c>
      <c r="G80" s="73" t="s">
        <v>0</v>
      </c>
    </row>
    <row r="81" spans="1:7" ht="77.25" thickBot="1" x14ac:dyDescent="0.3">
      <c r="A81" s="73">
        <v>68</v>
      </c>
      <c r="B81" s="183" t="s">
        <v>482</v>
      </c>
      <c r="C81" s="184" t="s">
        <v>433</v>
      </c>
      <c r="D81" s="185">
        <v>1250000</v>
      </c>
      <c r="E81" s="185"/>
      <c r="F81" s="185">
        <v>1250000</v>
      </c>
      <c r="G81" s="186" t="s">
        <v>0</v>
      </c>
    </row>
    <row r="82" spans="1:7" ht="76.5" x14ac:dyDescent="0.25">
      <c r="A82" s="73">
        <v>69</v>
      </c>
      <c r="B82" s="154" t="s">
        <v>366</v>
      </c>
      <c r="C82" s="150" t="s">
        <v>433</v>
      </c>
      <c r="D82" s="146">
        <v>1250000</v>
      </c>
      <c r="E82" s="146"/>
      <c r="F82" s="146">
        <v>1250000</v>
      </c>
      <c r="G82" s="73" t="s">
        <v>0</v>
      </c>
    </row>
    <row r="83" spans="1:7" ht="25.5" x14ac:dyDescent="0.25">
      <c r="A83" s="73">
        <v>70</v>
      </c>
      <c r="B83" s="154" t="s">
        <v>51</v>
      </c>
      <c r="C83" s="72" t="s">
        <v>270</v>
      </c>
      <c r="D83" s="146">
        <v>4800000</v>
      </c>
      <c r="E83" s="145">
        <v>4200000</v>
      </c>
      <c r="F83" s="146">
        <v>600000</v>
      </c>
      <c r="G83" s="73" t="s">
        <v>224</v>
      </c>
    </row>
    <row r="84" spans="1:7" ht="76.5" x14ac:dyDescent="0.25">
      <c r="A84" s="73">
        <v>71</v>
      </c>
      <c r="B84" s="154" t="s">
        <v>367</v>
      </c>
      <c r="C84" s="150" t="s">
        <v>433</v>
      </c>
      <c r="D84" s="146">
        <v>1250000</v>
      </c>
      <c r="E84" s="146"/>
      <c r="F84" s="146">
        <v>1250000</v>
      </c>
      <c r="G84" s="73" t="s">
        <v>0</v>
      </c>
    </row>
    <row r="85" spans="1:7" ht="76.5" x14ac:dyDescent="0.25">
      <c r="A85" s="73">
        <v>72</v>
      </c>
      <c r="B85" s="154" t="s">
        <v>290</v>
      </c>
      <c r="C85" s="150" t="s">
        <v>433</v>
      </c>
      <c r="D85" s="146">
        <v>1250000</v>
      </c>
      <c r="E85" s="146"/>
      <c r="F85" s="146">
        <v>1250000</v>
      </c>
      <c r="G85" s="73" t="s">
        <v>0</v>
      </c>
    </row>
    <row r="86" spans="1:7" x14ac:dyDescent="0.25">
      <c r="A86" s="73"/>
      <c r="B86" s="174" t="s">
        <v>43</v>
      </c>
      <c r="C86" s="73"/>
      <c r="D86" s="145">
        <f>SUM(D72:D85)</f>
        <v>28600000</v>
      </c>
      <c r="E86" s="145">
        <f>SUM(E72:E85)</f>
        <v>4600000</v>
      </c>
      <c r="F86" s="145">
        <f>SUM(F72:F85)</f>
        <v>24000000</v>
      </c>
      <c r="G86" s="73"/>
    </row>
    <row r="87" spans="1:7" x14ac:dyDescent="0.25">
      <c r="A87" s="73"/>
      <c r="B87" s="165" t="s">
        <v>434</v>
      </c>
      <c r="C87" s="151"/>
      <c r="D87" s="147"/>
      <c r="E87" s="147"/>
      <c r="F87" s="147"/>
      <c r="G87" s="73"/>
    </row>
    <row r="88" spans="1:7" ht="114.75" x14ac:dyDescent="0.25">
      <c r="A88" s="73">
        <v>73</v>
      </c>
      <c r="B88" s="174" t="s">
        <v>369</v>
      </c>
      <c r="C88" s="73" t="s">
        <v>435</v>
      </c>
      <c r="D88" s="152">
        <v>1550000</v>
      </c>
      <c r="E88" s="146"/>
      <c r="F88" s="152">
        <v>1550000</v>
      </c>
      <c r="G88" s="73" t="s">
        <v>0</v>
      </c>
    </row>
    <row r="89" spans="1:7" ht="114.75" x14ac:dyDescent="0.25">
      <c r="A89" s="73">
        <v>74</v>
      </c>
      <c r="B89" s="174" t="s">
        <v>354</v>
      </c>
      <c r="C89" s="73" t="s">
        <v>435</v>
      </c>
      <c r="D89" s="152">
        <v>1550000</v>
      </c>
      <c r="E89" s="146"/>
      <c r="F89" s="152">
        <v>1550000</v>
      </c>
      <c r="G89" s="73" t="s">
        <v>0</v>
      </c>
    </row>
    <row r="90" spans="1:7" ht="114.75" x14ac:dyDescent="0.25">
      <c r="A90" s="73">
        <v>75</v>
      </c>
      <c r="B90" s="174" t="s">
        <v>370</v>
      </c>
      <c r="C90" s="73" t="s">
        <v>436</v>
      </c>
      <c r="D90" s="152">
        <v>1538000</v>
      </c>
      <c r="E90" s="146"/>
      <c r="F90" s="152">
        <v>1538000</v>
      </c>
      <c r="G90" s="73" t="s">
        <v>0</v>
      </c>
    </row>
    <row r="91" spans="1:7" ht="114.75" x14ac:dyDescent="0.25">
      <c r="A91" s="73">
        <v>76</v>
      </c>
      <c r="B91" s="174" t="s">
        <v>371</v>
      </c>
      <c r="C91" s="73" t="s">
        <v>437</v>
      </c>
      <c r="D91" s="152">
        <v>1520000</v>
      </c>
      <c r="E91" s="146"/>
      <c r="F91" s="152">
        <v>1520000</v>
      </c>
      <c r="G91" s="73" t="s">
        <v>0</v>
      </c>
    </row>
    <row r="92" spans="1:7" ht="114.75" x14ac:dyDescent="0.25">
      <c r="A92" s="73">
        <v>77</v>
      </c>
      <c r="B92" s="174" t="s">
        <v>372</v>
      </c>
      <c r="C92" s="73" t="s">
        <v>435</v>
      </c>
      <c r="D92" s="152">
        <v>1550000</v>
      </c>
      <c r="E92" s="146"/>
      <c r="F92" s="152">
        <v>1550000</v>
      </c>
      <c r="G92" s="73" t="s">
        <v>0</v>
      </c>
    </row>
    <row r="93" spans="1:7" ht="114.75" x14ac:dyDescent="0.25">
      <c r="A93" s="73">
        <v>78</v>
      </c>
      <c r="B93" s="174" t="s">
        <v>373</v>
      </c>
      <c r="C93" s="73" t="s">
        <v>437</v>
      </c>
      <c r="D93" s="152">
        <v>1520000</v>
      </c>
      <c r="E93" s="146"/>
      <c r="F93" s="152">
        <v>1520000</v>
      </c>
      <c r="G93" s="73" t="s">
        <v>0</v>
      </c>
    </row>
    <row r="94" spans="1:7" ht="114.75" x14ac:dyDescent="0.25">
      <c r="A94" s="73">
        <v>79</v>
      </c>
      <c r="B94" s="174" t="s">
        <v>226</v>
      </c>
      <c r="C94" s="73" t="s">
        <v>435</v>
      </c>
      <c r="D94" s="152">
        <v>1550000</v>
      </c>
      <c r="E94" s="146"/>
      <c r="F94" s="152">
        <v>1550000</v>
      </c>
      <c r="G94" s="73" t="s">
        <v>0</v>
      </c>
    </row>
    <row r="95" spans="1:7" ht="114.75" x14ac:dyDescent="0.25">
      <c r="A95" s="73">
        <v>80</v>
      </c>
      <c r="B95" s="174" t="s">
        <v>374</v>
      </c>
      <c r="C95" s="73" t="s">
        <v>435</v>
      </c>
      <c r="D95" s="152">
        <v>1550000</v>
      </c>
      <c r="E95" s="146"/>
      <c r="F95" s="152">
        <v>1550000</v>
      </c>
      <c r="G95" s="73" t="s">
        <v>0</v>
      </c>
    </row>
    <row r="96" spans="1:7" ht="114.75" x14ac:dyDescent="0.25">
      <c r="A96" s="73">
        <v>81</v>
      </c>
      <c r="B96" s="174" t="s">
        <v>375</v>
      </c>
      <c r="C96" s="73" t="s">
        <v>438</v>
      </c>
      <c r="D96" s="152">
        <v>1521433</v>
      </c>
      <c r="E96" s="146"/>
      <c r="F96" s="152">
        <v>1521433</v>
      </c>
      <c r="G96" s="73" t="s">
        <v>0</v>
      </c>
    </row>
    <row r="97" spans="1:7" ht="114.75" x14ac:dyDescent="0.25">
      <c r="A97" s="73">
        <v>82</v>
      </c>
      <c r="B97" s="174" t="s">
        <v>376</v>
      </c>
      <c r="C97" s="73" t="s">
        <v>435</v>
      </c>
      <c r="D97" s="152">
        <v>1550000</v>
      </c>
      <c r="E97" s="146"/>
      <c r="F97" s="152">
        <v>1550000</v>
      </c>
      <c r="G97" s="73" t="s">
        <v>0</v>
      </c>
    </row>
    <row r="98" spans="1:7" ht="114.75" x14ac:dyDescent="0.25">
      <c r="A98" s="73">
        <v>83</v>
      </c>
      <c r="B98" s="174" t="s">
        <v>377</v>
      </c>
      <c r="C98" s="73" t="s">
        <v>437</v>
      </c>
      <c r="D98" s="152">
        <v>1520000</v>
      </c>
      <c r="E98" s="146"/>
      <c r="F98" s="152">
        <v>1520000</v>
      </c>
      <c r="G98" s="73" t="s">
        <v>0</v>
      </c>
    </row>
    <row r="99" spans="1:7" x14ac:dyDescent="0.25">
      <c r="A99" s="73"/>
      <c r="B99" s="174" t="s">
        <v>43</v>
      </c>
      <c r="C99" s="73"/>
      <c r="D99" s="145">
        <f>SUM(D88:D98)</f>
        <v>16919433</v>
      </c>
      <c r="E99" s="145"/>
      <c r="F99" s="145">
        <f>SUM(F88:F98)</f>
        <v>16919433</v>
      </c>
      <c r="G99" s="73"/>
    </row>
    <row r="100" spans="1:7" x14ac:dyDescent="0.25">
      <c r="A100" s="73"/>
      <c r="B100" s="165" t="s">
        <v>444</v>
      </c>
      <c r="C100" s="151"/>
      <c r="D100" s="147"/>
      <c r="E100" s="147"/>
      <c r="F100" s="147"/>
      <c r="G100" s="73"/>
    </row>
    <row r="101" spans="1:7" ht="114.75" x14ac:dyDescent="0.25">
      <c r="A101" s="73">
        <v>84</v>
      </c>
      <c r="B101" s="154" t="s">
        <v>292</v>
      </c>
      <c r="C101" s="73" t="s">
        <v>435</v>
      </c>
      <c r="D101" s="152">
        <v>1550000</v>
      </c>
      <c r="E101" s="146"/>
      <c r="F101" s="152">
        <v>1550000</v>
      </c>
      <c r="G101" s="73" t="s">
        <v>0</v>
      </c>
    </row>
    <row r="102" spans="1:7" ht="114.75" x14ac:dyDescent="0.25">
      <c r="A102" s="73">
        <v>85</v>
      </c>
      <c r="B102" s="154" t="s">
        <v>46</v>
      </c>
      <c r="C102" s="73" t="s">
        <v>435</v>
      </c>
      <c r="D102" s="152">
        <v>1550000</v>
      </c>
      <c r="E102" s="146"/>
      <c r="F102" s="152">
        <v>1550000</v>
      </c>
      <c r="G102" s="73" t="s">
        <v>0</v>
      </c>
    </row>
    <row r="103" spans="1:7" ht="114.75" x14ac:dyDescent="0.25">
      <c r="A103" s="73">
        <v>86</v>
      </c>
      <c r="B103" s="154" t="s">
        <v>53</v>
      </c>
      <c r="C103" s="73" t="s">
        <v>435</v>
      </c>
      <c r="D103" s="152">
        <v>1550000</v>
      </c>
      <c r="E103" s="146"/>
      <c r="F103" s="152">
        <v>1550000</v>
      </c>
      <c r="G103" s="73" t="s">
        <v>0</v>
      </c>
    </row>
    <row r="104" spans="1:7" ht="114.75" x14ac:dyDescent="0.25">
      <c r="A104" s="73">
        <v>87</v>
      </c>
      <c r="B104" s="154" t="s">
        <v>355</v>
      </c>
      <c r="C104" s="73" t="s">
        <v>438</v>
      </c>
      <c r="D104" s="152">
        <v>1521433</v>
      </c>
      <c r="E104" s="146"/>
      <c r="F104" s="152">
        <v>1521433</v>
      </c>
      <c r="G104" s="73" t="s">
        <v>0</v>
      </c>
    </row>
    <row r="105" spans="1:7" ht="114.75" x14ac:dyDescent="0.25">
      <c r="A105" s="73">
        <v>88</v>
      </c>
      <c r="B105" s="174" t="s">
        <v>379</v>
      </c>
      <c r="C105" s="73" t="s">
        <v>435</v>
      </c>
      <c r="D105" s="152">
        <v>1550000</v>
      </c>
      <c r="E105" s="146"/>
      <c r="F105" s="152">
        <v>1550000</v>
      </c>
      <c r="G105" s="73" t="s">
        <v>0</v>
      </c>
    </row>
    <row r="106" spans="1:7" ht="114.75" x14ac:dyDescent="0.25">
      <c r="A106" s="73">
        <v>89</v>
      </c>
      <c r="B106" s="154" t="s">
        <v>356</v>
      </c>
      <c r="C106" s="73" t="s">
        <v>437</v>
      </c>
      <c r="D106" s="152">
        <v>1520000</v>
      </c>
      <c r="E106" s="146"/>
      <c r="F106" s="152">
        <v>1520000</v>
      </c>
      <c r="G106" s="73" t="s">
        <v>0</v>
      </c>
    </row>
    <row r="107" spans="1:7" ht="114.75" x14ac:dyDescent="0.25">
      <c r="A107" s="73">
        <v>90</v>
      </c>
      <c r="B107" s="174" t="s">
        <v>380</v>
      </c>
      <c r="C107" s="73" t="s">
        <v>435</v>
      </c>
      <c r="D107" s="152">
        <v>1550000</v>
      </c>
      <c r="E107" s="146"/>
      <c r="F107" s="152">
        <v>1550000</v>
      </c>
      <c r="G107" s="73" t="s">
        <v>0</v>
      </c>
    </row>
    <row r="108" spans="1:7" ht="114.75" x14ac:dyDescent="0.25">
      <c r="A108" s="73">
        <v>91</v>
      </c>
      <c r="B108" s="154" t="s">
        <v>357</v>
      </c>
      <c r="C108" s="73" t="s">
        <v>437</v>
      </c>
      <c r="D108" s="152">
        <v>1520000</v>
      </c>
      <c r="E108" s="146"/>
      <c r="F108" s="152">
        <v>1520000</v>
      </c>
      <c r="G108" s="73" t="s">
        <v>0</v>
      </c>
    </row>
    <row r="109" spans="1:7" ht="114.75" x14ac:dyDescent="0.25">
      <c r="A109" s="73">
        <v>92</v>
      </c>
      <c r="B109" s="154" t="s">
        <v>358</v>
      </c>
      <c r="C109" s="73" t="s">
        <v>437</v>
      </c>
      <c r="D109" s="152">
        <v>1520000</v>
      </c>
      <c r="E109" s="146"/>
      <c r="F109" s="152">
        <v>1520000</v>
      </c>
      <c r="G109" s="73" t="s">
        <v>0</v>
      </c>
    </row>
    <row r="110" spans="1:7" ht="114.75" x14ac:dyDescent="0.25">
      <c r="A110" s="73">
        <v>93</v>
      </c>
      <c r="B110" s="154" t="s">
        <v>359</v>
      </c>
      <c r="C110" s="73" t="s">
        <v>436</v>
      </c>
      <c r="D110" s="152">
        <v>1538000</v>
      </c>
      <c r="E110" s="146"/>
      <c r="F110" s="152">
        <v>1538000</v>
      </c>
      <c r="G110" s="73" t="s">
        <v>0</v>
      </c>
    </row>
    <row r="111" spans="1:7" ht="114.75" x14ac:dyDescent="0.25">
      <c r="A111" s="73">
        <v>94</v>
      </c>
      <c r="B111" s="174" t="s">
        <v>378</v>
      </c>
      <c r="C111" s="73" t="s">
        <v>435</v>
      </c>
      <c r="D111" s="152">
        <v>1550000</v>
      </c>
      <c r="E111" s="146"/>
      <c r="F111" s="152">
        <v>1550000</v>
      </c>
      <c r="G111" s="73" t="s">
        <v>0</v>
      </c>
    </row>
    <row r="112" spans="1:7" x14ac:dyDescent="0.25">
      <c r="A112" s="73"/>
      <c r="B112" s="174" t="s">
        <v>43</v>
      </c>
      <c r="C112" s="73"/>
      <c r="D112" s="145">
        <f>SUM(D101:D111)</f>
        <v>16919433</v>
      </c>
      <c r="E112" s="145"/>
      <c r="F112" s="145">
        <f>SUM(F101:F111)</f>
        <v>16919433</v>
      </c>
      <c r="G112" s="73"/>
    </row>
    <row r="113" spans="1:7" x14ac:dyDescent="0.25">
      <c r="A113" s="73"/>
      <c r="B113" s="165" t="s">
        <v>310</v>
      </c>
      <c r="C113" s="151"/>
      <c r="D113" s="147"/>
      <c r="E113" s="147"/>
      <c r="F113" s="147"/>
      <c r="G113" s="73"/>
    </row>
    <row r="114" spans="1:7" ht="89.25" x14ac:dyDescent="0.25">
      <c r="A114" s="153">
        <v>95</v>
      </c>
      <c r="B114" s="154" t="s">
        <v>289</v>
      </c>
      <c r="C114" s="150" t="s">
        <v>439</v>
      </c>
      <c r="D114" s="146">
        <v>5500000</v>
      </c>
      <c r="E114" s="146"/>
      <c r="F114" s="146">
        <v>5500000</v>
      </c>
      <c r="G114" s="73" t="s">
        <v>348</v>
      </c>
    </row>
    <row r="115" spans="1:7" ht="63.75" x14ac:dyDescent="0.25">
      <c r="A115" s="153">
        <v>96</v>
      </c>
      <c r="B115" s="154" t="s">
        <v>288</v>
      </c>
      <c r="C115" s="72" t="s">
        <v>440</v>
      </c>
      <c r="D115" s="146">
        <v>2000000</v>
      </c>
      <c r="E115" s="146"/>
      <c r="F115" s="146">
        <v>2000000</v>
      </c>
      <c r="G115" s="73" t="s">
        <v>348</v>
      </c>
    </row>
    <row r="116" spans="1:7" ht="51" x14ac:dyDescent="0.25">
      <c r="A116" s="153">
        <v>97</v>
      </c>
      <c r="B116" s="154" t="s">
        <v>287</v>
      </c>
      <c r="C116" s="150" t="s">
        <v>414</v>
      </c>
      <c r="D116" s="146">
        <v>5000000</v>
      </c>
      <c r="E116" s="146"/>
      <c r="F116" s="146">
        <v>5000000</v>
      </c>
      <c r="G116" s="73" t="s">
        <v>348</v>
      </c>
    </row>
    <row r="117" spans="1:7" ht="76.5" x14ac:dyDescent="0.25">
      <c r="A117" s="153">
        <v>98</v>
      </c>
      <c r="B117" s="154" t="s">
        <v>55</v>
      </c>
      <c r="C117" s="72" t="s">
        <v>415</v>
      </c>
      <c r="D117" s="146">
        <v>3000000</v>
      </c>
      <c r="E117" s="145">
        <v>500000</v>
      </c>
      <c r="F117" s="146">
        <v>2500000</v>
      </c>
      <c r="G117" s="73" t="s">
        <v>351</v>
      </c>
    </row>
    <row r="118" spans="1:7" ht="63.75" x14ac:dyDescent="0.25">
      <c r="A118" s="153">
        <v>99</v>
      </c>
      <c r="B118" s="154" t="s">
        <v>286</v>
      </c>
      <c r="C118" s="72" t="s">
        <v>413</v>
      </c>
      <c r="D118" s="146">
        <v>3000000</v>
      </c>
      <c r="E118" s="146"/>
      <c r="F118" s="146">
        <v>3000000</v>
      </c>
      <c r="G118" s="73" t="s">
        <v>348</v>
      </c>
    </row>
    <row r="119" spans="1:7" ht="38.25" x14ac:dyDescent="0.25">
      <c r="A119" s="153">
        <v>100</v>
      </c>
      <c r="B119" s="154" t="s">
        <v>381</v>
      </c>
      <c r="C119" s="72" t="s">
        <v>449</v>
      </c>
      <c r="D119" s="146">
        <v>1100000</v>
      </c>
      <c r="E119" s="146"/>
      <c r="F119" s="146">
        <v>1100000</v>
      </c>
      <c r="G119" s="73" t="s">
        <v>442</v>
      </c>
    </row>
    <row r="120" spans="1:7" ht="63.75" x14ac:dyDescent="0.25">
      <c r="A120" s="153">
        <v>101</v>
      </c>
      <c r="B120" s="154" t="s">
        <v>285</v>
      </c>
      <c r="C120" s="72" t="s">
        <v>441</v>
      </c>
      <c r="D120" s="146">
        <v>2000000</v>
      </c>
      <c r="E120" s="146"/>
      <c r="F120" s="146">
        <v>2000000</v>
      </c>
      <c r="G120" s="73" t="s">
        <v>0</v>
      </c>
    </row>
    <row r="121" spans="1:7" ht="63.75" x14ac:dyDescent="0.25">
      <c r="A121" s="153">
        <v>102</v>
      </c>
      <c r="B121" s="154" t="s">
        <v>54</v>
      </c>
      <c r="C121" s="72" t="s">
        <v>416</v>
      </c>
      <c r="D121" s="146">
        <v>5000000</v>
      </c>
      <c r="E121" s="146"/>
      <c r="F121" s="146">
        <v>5000000</v>
      </c>
      <c r="G121" s="73" t="s">
        <v>348</v>
      </c>
    </row>
    <row r="122" spans="1:7" ht="63.75" x14ac:dyDescent="0.25">
      <c r="A122" s="153">
        <v>103</v>
      </c>
      <c r="B122" s="154" t="s">
        <v>284</v>
      </c>
      <c r="C122" s="73" t="s">
        <v>352</v>
      </c>
      <c r="D122" s="146">
        <v>4000000</v>
      </c>
      <c r="E122" s="145">
        <v>1300000</v>
      </c>
      <c r="F122" s="146">
        <v>2700000</v>
      </c>
      <c r="G122" s="73" t="s">
        <v>351</v>
      </c>
    </row>
    <row r="123" spans="1:7" x14ac:dyDescent="0.25">
      <c r="A123" s="73"/>
      <c r="B123" s="174" t="s">
        <v>43</v>
      </c>
      <c r="C123" s="73"/>
      <c r="D123" s="145">
        <f>SUM(D114:D122)</f>
        <v>30600000</v>
      </c>
      <c r="E123" s="145">
        <f>SUM(E114:E122)</f>
        <v>1800000</v>
      </c>
      <c r="F123" s="145">
        <f>SUM(F114:F122)</f>
        <v>28800000</v>
      </c>
      <c r="G123" s="73"/>
    </row>
    <row r="124" spans="1:7" x14ac:dyDescent="0.25">
      <c r="A124" s="73"/>
      <c r="B124" s="164" t="s">
        <v>56</v>
      </c>
      <c r="C124" s="149"/>
      <c r="D124" s="147"/>
      <c r="E124" s="147"/>
      <c r="F124" s="147"/>
      <c r="G124" s="73"/>
    </row>
    <row r="125" spans="1:7" ht="25.5" x14ac:dyDescent="0.25">
      <c r="A125" s="153">
        <v>104</v>
      </c>
      <c r="B125" s="154" t="s">
        <v>333</v>
      </c>
      <c r="C125" s="72" t="s">
        <v>349</v>
      </c>
      <c r="D125" s="146">
        <v>11000000</v>
      </c>
      <c r="E125" s="146"/>
      <c r="F125" s="146">
        <v>11000000</v>
      </c>
      <c r="G125" s="73" t="s">
        <v>0</v>
      </c>
    </row>
    <row r="126" spans="1:7" x14ac:dyDescent="0.25">
      <c r="A126" s="153"/>
      <c r="B126" s="154"/>
      <c r="C126" s="72"/>
      <c r="D126" s="146"/>
      <c r="E126" s="146"/>
      <c r="F126" s="146"/>
      <c r="G126" s="73"/>
    </row>
    <row r="127" spans="1:7" x14ac:dyDescent="0.25">
      <c r="A127" s="73"/>
      <c r="B127" s="174" t="s">
        <v>43</v>
      </c>
      <c r="C127" s="73"/>
      <c r="D127" s="145">
        <f>SUM(D125)</f>
        <v>11000000</v>
      </c>
      <c r="E127" s="145"/>
      <c r="F127" s="145">
        <f>SUM(F125)</f>
        <v>11000000</v>
      </c>
      <c r="G127" s="73"/>
    </row>
    <row r="128" spans="1:7" x14ac:dyDescent="0.25">
      <c r="A128" s="154"/>
      <c r="B128" s="177" t="s">
        <v>230</v>
      </c>
      <c r="C128" s="149"/>
      <c r="D128" s="147"/>
      <c r="E128" s="147"/>
      <c r="F128" s="147"/>
      <c r="G128" s="73"/>
    </row>
    <row r="129" spans="1:8" ht="25.5" x14ac:dyDescent="0.25">
      <c r="A129" s="153">
        <v>105</v>
      </c>
      <c r="B129" s="154" t="s">
        <v>68</v>
      </c>
      <c r="C129" s="73" t="s">
        <v>232</v>
      </c>
      <c r="D129" s="145">
        <v>25050000</v>
      </c>
      <c r="E129" s="146"/>
      <c r="F129" s="145">
        <v>25050000</v>
      </c>
      <c r="G129" s="73" t="s">
        <v>0</v>
      </c>
    </row>
    <row r="130" spans="1:8" ht="25.5" x14ac:dyDescent="0.25">
      <c r="A130" s="153">
        <v>106</v>
      </c>
      <c r="B130" s="154" t="s">
        <v>37</v>
      </c>
      <c r="C130" s="73" t="s">
        <v>233</v>
      </c>
      <c r="D130" s="145">
        <v>767680</v>
      </c>
      <c r="E130" s="146"/>
      <c r="F130" s="145">
        <v>767680</v>
      </c>
      <c r="G130" s="73" t="s">
        <v>0</v>
      </c>
      <c r="H130" s="187"/>
    </row>
    <row r="131" spans="1:8" ht="25.5" x14ac:dyDescent="0.25">
      <c r="A131" s="153">
        <v>107</v>
      </c>
      <c r="B131" s="154" t="s">
        <v>234</v>
      </c>
      <c r="C131" s="73" t="s">
        <v>417</v>
      </c>
      <c r="D131" s="145">
        <v>25030000</v>
      </c>
      <c r="E131" s="146"/>
      <c r="F131" s="145">
        <v>25030000</v>
      </c>
      <c r="G131" s="73" t="s">
        <v>0</v>
      </c>
      <c r="H131" s="187"/>
    </row>
    <row r="132" spans="1:8" x14ac:dyDescent="0.25">
      <c r="A132" s="73"/>
      <c r="B132" s="174" t="s">
        <v>43</v>
      </c>
      <c r="C132" s="73"/>
      <c r="D132" s="145">
        <f>SUM(D129:D131)</f>
        <v>50847680</v>
      </c>
      <c r="E132" s="145"/>
      <c r="F132" s="145">
        <f>SUM(F129:F131)</f>
        <v>50847680</v>
      </c>
      <c r="G132" s="73"/>
    </row>
    <row r="133" spans="1:8" x14ac:dyDescent="0.25">
      <c r="A133" s="73"/>
      <c r="B133" s="163" t="s">
        <v>412</v>
      </c>
      <c r="C133" s="142"/>
      <c r="D133" s="147"/>
      <c r="E133" s="147"/>
      <c r="F133" s="147"/>
      <c r="G133" s="73"/>
    </row>
    <row r="134" spans="1:8" ht="51" x14ac:dyDescent="0.25">
      <c r="A134" s="153">
        <v>108</v>
      </c>
      <c r="B134" s="174" t="s">
        <v>236</v>
      </c>
      <c r="C134" s="73" t="s">
        <v>38</v>
      </c>
      <c r="D134" s="145">
        <v>9229569</v>
      </c>
      <c r="E134" s="146"/>
      <c r="F134" s="145">
        <v>9229569</v>
      </c>
      <c r="G134" s="73" t="s">
        <v>0</v>
      </c>
    </row>
    <row r="135" spans="1:8" x14ac:dyDescent="0.25">
      <c r="A135" s="73"/>
      <c r="B135" s="173" t="s">
        <v>43</v>
      </c>
      <c r="C135" s="144"/>
      <c r="D135" s="178">
        <f>SUM(D134)</f>
        <v>9229569</v>
      </c>
      <c r="E135" s="178"/>
      <c r="F135" s="178">
        <f>SUM(F134)</f>
        <v>9229569</v>
      </c>
      <c r="G135" s="144"/>
    </row>
    <row r="136" spans="1:8" x14ac:dyDescent="0.25">
      <c r="A136" s="73"/>
      <c r="B136" s="165" t="s">
        <v>39</v>
      </c>
      <c r="C136" s="151"/>
      <c r="D136" s="147"/>
      <c r="E136" s="147"/>
      <c r="F136" s="147"/>
      <c r="G136" s="73"/>
    </row>
    <row r="137" spans="1:8" ht="63.75" x14ac:dyDescent="0.25">
      <c r="A137" s="153">
        <v>109</v>
      </c>
      <c r="B137" s="154" t="s">
        <v>237</v>
      </c>
      <c r="C137" s="72" t="s">
        <v>448</v>
      </c>
      <c r="D137" s="145">
        <v>1500000</v>
      </c>
      <c r="E137" s="146"/>
      <c r="F137" s="145">
        <v>1500000</v>
      </c>
      <c r="G137" s="73" t="s">
        <v>348</v>
      </c>
    </row>
    <row r="138" spans="1:8" x14ac:dyDescent="0.25">
      <c r="A138" s="73"/>
      <c r="B138" s="174" t="s">
        <v>43</v>
      </c>
      <c r="C138" s="73"/>
      <c r="D138" s="145">
        <f>SUM(D137)</f>
        <v>1500000</v>
      </c>
      <c r="E138" s="145"/>
      <c r="F138" s="145">
        <f>SUM(F137)</f>
        <v>1500000</v>
      </c>
      <c r="G138" s="73"/>
    </row>
    <row r="139" spans="1:8" x14ac:dyDescent="0.25">
      <c r="A139" s="73"/>
      <c r="B139" s="165" t="s">
        <v>40</v>
      </c>
      <c r="C139" s="151"/>
      <c r="D139" s="147"/>
      <c r="E139" s="147"/>
      <c r="F139" s="147"/>
      <c r="G139" s="73"/>
    </row>
    <row r="140" spans="1:8" ht="63.75" x14ac:dyDescent="0.25">
      <c r="A140" s="153">
        <v>110</v>
      </c>
      <c r="B140" s="154" t="s">
        <v>41</v>
      </c>
      <c r="C140" s="72" t="s">
        <v>428</v>
      </c>
      <c r="D140" s="145">
        <v>2450000</v>
      </c>
      <c r="E140" s="146"/>
      <c r="F140" s="145">
        <v>2450000</v>
      </c>
      <c r="G140" s="73" t="s">
        <v>0</v>
      </c>
    </row>
    <row r="141" spans="1:8" ht="51" x14ac:dyDescent="0.25">
      <c r="A141" s="153">
        <v>111</v>
      </c>
      <c r="B141" s="154" t="s">
        <v>67</v>
      </c>
      <c r="C141" s="72" t="s">
        <v>238</v>
      </c>
      <c r="D141" s="145">
        <v>350000</v>
      </c>
      <c r="E141" s="146"/>
      <c r="F141" s="145">
        <v>350000</v>
      </c>
      <c r="G141" s="73" t="s">
        <v>0</v>
      </c>
    </row>
    <row r="142" spans="1:8" x14ac:dyDescent="0.25">
      <c r="A142" s="73"/>
      <c r="B142" s="174" t="s">
        <v>43</v>
      </c>
      <c r="C142" s="73"/>
      <c r="D142" s="145">
        <f>SUM(D140:D141)</f>
        <v>2800000</v>
      </c>
      <c r="E142" s="145"/>
      <c r="F142" s="145">
        <f>SUM(F140:F141)</f>
        <v>2800000</v>
      </c>
      <c r="G142" s="73"/>
    </row>
    <row r="143" spans="1:8" x14ac:dyDescent="0.25">
      <c r="A143" s="73"/>
      <c r="B143" s="164" t="s">
        <v>350</v>
      </c>
      <c r="C143" s="149"/>
      <c r="D143" s="147"/>
      <c r="E143" s="147"/>
      <c r="F143" s="147"/>
      <c r="G143" s="73"/>
    </row>
    <row r="144" spans="1:8" ht="38.25" x14ac:dyDescent="0.25">
      <c r="A144" s="153">
        <v>112</v>
      </c>
      <c r="B144" s="154" t="s">
        <v>156</v>
      </c>
      <c r="C144" s="72" t="s">
        <v>452</v>
      </c>
      <c r="D144" s="145">
        <v>85000</v>
      </c>
      <c r="E144" s="146"/>
      <c r="F144" s="145">
        <v>85000</v>
      </c>
      <c r="G144" s="73" t="s">
        <v>0</v>
      </c>
    </row>
    <row r="145" spans="1:7" ht="38.25" x14ac:dyDescent="0.25">
      <c r="A145" s="153">
        <v>113</v>
      </c>
      <c r="B145" s="154" t="s">
        <v>158</v>
      </c>
      <c r="C145" s="72" t="s">
        <v>452</v>
      </c>
      <c r="D145" s="145">
        <v>85000</v>
      </c>
      <c r="E145" s="146"/>
      <c r="F145" s="145">
        <v>85000</v>
      </c>
      <c r="G145" s="73" t="s">
        <v>0</v>
      </c>
    </row>
    <row r="146" spans="1:7" ht="38.25" x14ac:dyDescent="0.25">
      <c r="A146" s="153">
        <v>114</v>
      </c>
      <c r="B146" s="154" t="s">
        <v>52</v>
      </c>
      <c r="C146" s="72" t="s">
        <v>452</v>
      </c>
      <c r="D146" s="145">
        <v>85000</v>
      </c>
      <c r="E146" s="146"/>
      <c r="F146" s="145">
        <v>85000</v>
      </c>
      <c r="G146" s="73" t="s">
        <v>0</v>
      </c>
    </row>
    <row r="147" spans="1:7" ht="38.25" x14ac:dyDescent="0.25">
      <c r="A147" s="153">
        <v>115</v>
      </c>
      <c r="B147" s="154" t="s">
        <v>159</v>
      </c>
      <c r="C147" s="72" t="s">
        <v>452</v>
      </c>
      <c r="D147" s="145">
        <v>85000</v>
      </c>
      <c r="E147" s="146"/>
      <c r="F147" s="145">
        <v>85000</v>
      </c>
      <c r="G147" s="73" t="s">
        <v>0</v>
      </c>
    </row>
    <row r="148" spans="1:7" ht="38.25" x14ac:dyDescent="0.25">
      <c r="A148" s="153">
        <v>116</v>
      </c>
      <c r="B148" s="154" t="s">
        <v>48</v>
      </c>
      <c r="C148" s="72" t="s">
        <v>452</v>
      </c>
      <c r="D148" s="145">
        <v>85000</v>
      </c>
      <c r="E148" s="146"/>
      <c r="F148" s="145">
        <v>85000</v>
      </c>
      <c r="G148" s="73" t="s">
        <v>0</v>
      </c>
    </row>
    <row r="149" spans="1:7" ht="38.25" x14ac:dyDescent="0.25">
      <c r="A149" s="153">
        <v>117</v>
      </c>
      <c r="B149" s="154" t="s">
        <v>157</v>
      </c>
      <c r="C149" s="72" t="s">
        <v>452</v>
      </c>
      <c r="D149" s="145">
        <v>85000</v>
      </c>
      <c r="E149" s="146"/>
      <c r="F149" s="145">
        <v>85000</v>
      </c>
      <c r="G149" s="73" t="s">
        <v>0</v>
      </c>
    </row>
    <row r="150" spans="1:7" ht="38.25" x14ac:dyDescent="0.25">
      <c r="A150" s="153">
        <v>118</v>
      </c>
      <c r="B150" s="154" t="s">
        <v>154</v>
      </c>
      <c r="C150" s="72" t="s">
        <v>452</v>
      </c>
      <c r="D150" s="145">
        <v>85000</v>
      </c>
      <c r="E150" s="146"/>
      <c r="F150" s="145">
        <v>85000</v>
      </c>
      <c r="G150" s="73" t="s">
        <v>0</v>
      </c>
    </row>
    <row r="151" spans="1:7" ht="38.25" x14ac:dyDescent="0.25">
      <c r="A151" s="153">
        <v>119</v>
      </c>
      <c r="B151" s="154" t="s">
        <v>155</v>
      </c>
      <c r="C151" s="72" t="s">
        <v>452</v>
      </c>
      <c r="D151" s="145">
        <v>85000</v>
      </c>
      <c r="E151" s="146"/>
      <c r="F151" s="145">
        <v>85000</v>
      </c>
      <c r="G151" s="73" t="s">
        <v>0</v>
      </c>
    </row>
    <row r="152" spans="1:7" ht="38.25" x14ac:dyDescent="0.25">
      <c r="A152" s="153">
        <v>120</v>
      </c>
      <c r="B152" s="154" t="s">
        <v>45</v>
      </c>
      <c r="C152" s="72" t="s">
        <v>452</v>
      </c>
      <c r="D152" s="145">
        <v>85000</v>
      </c>
      <c r="E152" s="146"/>
      <c r="F152" s="145">
        <v>85000</v>
      </c>
      <c r="G152" s="73" t="s">
        <v>0</v>
      </c>
    </row>
    <row r="153" spans="1:7" x14ac:dyDescent="0.25">
      <c r="A153" s="73"/>
      <c r="B153" s="174" t="s">
        <v>43</v>
      </c>
      <c r="C153" s="73"/>
      <c r="D153" s="145">
        <f>SUM(D144:D152)</f>
        <v>765000</v>
      </c>
      <c r="E153" s="145"/>
      <c r="F153" s="145">
        <f>SUM(F144:F152)</f>
        <v>765000</v>
      </c>
      <c r="G153" s="73"/>
    </row>
    <row r="154" spans="1:7" x14ac:dyDescent="0.25">
      <c r="A154" s="73"/>
      <c r="B154" s="165" t="s">
        <v>247</v>
      </c>
      <c r="C154" s="151"/>
      <c r="D154" s="147"/>
      <c r="E154" s="147"/>
      <c r="F154" s="147"/>
      <c r="G154" s="73"/>
    </row>
    <row r="155" spans="1:7" ht="63.75" x14ac:dyDescent="0.25">
      <c r="A155" s="153">
        <v>121</v>
      </c>
      <c r="B155" s="179" t="s">
        <v>460</v>
      </c>
      <c r="C155" s="155" t="s">
        <v>471</v>
      </c>
      <c r="D155" s="156">
        <v>11082320</v>
      </c>
      <c r="E155" s="156">
        <v>9000000</v>
      </c>
      <c r="F155" s="156">
        <v>2082320</v>
      </c>
      <c r="G155" s="73" t="s">
        <v>462</v>
      </c>
    </row>
    <row r="156" spans="1:7" ht="38.25" x14ac:dyDescent="0.25">
      <c r="A156" s="153">
        <v>122</v>
      </c>
      <c r="B156" s="154" t="s">
        <v>248</v>
      </c>
      <c r="C156" s="72" t="s">
        <v>249</v>
      </c>
      <c r="D156" s="145">
        <v>656000</v>
      </c>
      <c r="E156" s="146"/>
      <c r="F156" s="145">
        <v>656000</v>
      </c>
      <c r="G156" s="73" t="s">
        <v>0</v>
      </c>
    </row>
    <row r="157" spans="1:7" ht="76.5" x14ac:dyDescent="0.25">
      <c r="A157" s="153">
        <v>123</v>
      </c>
      <c r="B157" s="154" t="s">
        <v>334</v>
      </c>
      <c r="C157" s="72" t="s">
        <v>430</v>
      </c>
      <c r="D157" s="145">
        <v>4000000</v>
      </c>
      <c r="E157" s="146"/>
      <c r="F157" s="145">
        <v>4000000</v>
      </c>
      <c r="G157" s="73" t="s">
        <v>0</v>
      </c>
    </row>
    <row r="158" spans="1:7" ht="102" x14ac:dyDescent="0.25">
      <c r="A158" s="153">
        <v>124</v>
      </c>
      <c r="B158" s="154" t="s">
        <v>272</v>
      </c>
      <c r="C158" s="72" t="s">
        <v>443</v>
      </c>
      <c r="D158" s="145">
        <v>3500000</v>
      </c>
      <c r="E158" s="146"/>
      <c r="F158" s="145">
        <v>3500000</v>
      </c>
      <c r="G158" s="73" t="s">
        <v>348</v>
      </c>
    </row>
    <row r="159" spans="1:7" ht="25.5" x14ac:dyDescent="0.25">
      <c r="A159" s="153">
        <v>125</v>
      </c>
      <c r="B159" s="154" t="s">
        <v>453</v>
      </c>
      <c r="C159" s="72" t="s">
        <v>429</v>
      </c>
      <c r="D159" s="145">
        <v>135000</v>
      </c>
      <c r="E159" s="146"/>
      <c r="F159" s="145">
        <v>135000</v>
      </c>
      <c r="G159" s="73" t="s">
        <v>0</v>
      </c>
    </row>
    <row r="160" spans="1:7" ht="89.25" x14ac:dyDescent="0.25">
      <c r="A160" s="157">
        <v>126</v>
      </c>
      <c r="B160" s="154" t="s">
        <v>66</v>
      </c>
      <c r="C160" s="72" t="s">
        <v>250</v>
      </c>
      <c r="D160" s="145">
        <v>4000000</v>
      </c>
      <c r="E160" s="145">
        <v>2000000</v>
      </c>
      <c r="F160" s="145">
        <v>2000000</v>
      </c>
      <c r="G160" s="73" t="s">
        <v>224</v>
      </c>
    </row>
    <row r="161" spans="1:7" x14ac:dyDescent="0.25">
      <c r="A161" s="73"/>
      <c r="B161" s="174" t="s">
        <v>43</v>
      </c>
      <c r="C161" s="73"/>
      <c r="D161" s="145">
        <f>SUM(D155:D160)</f>
        <v>23373320</v>
      </c>
      <c r="E161" s="145">
        <f t="shared" ref="E161:F161" si="0">SUM(E155:E160)</f>
        <v>11000000</v>
      </c>
      <c r="F161" s="145">
        <f t="shared" si="0"/>
        <v>12373320</v>
      </c>
      <c r="G161" s="73"/>
    </row>
    <row r="162" spans="1:7" x14ac:dyDescent="0.25">
      <c r="A162" s="73"/>
      <c r="B162" s="173" t="s">
        <v>43</v>
      </c>
      <c r="C162" s="73"/>
      <c r="D162" s="145">
        <f>D13+D40+D50+D70+D86+D112+D123+D127+D132+D135+D138+D142+D153+D161</f>
        <v>192761810</v>
      </c>
      <c r="E162" s="145"/>
      <c r="F162" s="145">
        <f>F13+F40+F50+F70+F86+F112+F123+F127+F132+F135+F138+F142+F153+F161</f>
        <v>175361810</v>
      </c>
      <c r="G162" s="73"/>
    </row>
    <row r="163" spans="1:7" x14ac:dyDescent="0.25">
      <c r="A163" s="73"/>
      <c r="B163" s="173" t="s">
        <v>427</v>
      </c>
      <c r="C163" s="73"/>
      <c r="D163" s="145">
        <v>16919433</v>
      </c>
      <c r="E163" s="145"/>
      <c r="F163" s="145">
        <v>16919433</v>
      </c>
      <c r="G163" s="73"/>
    </row>
    <row r="164" spans="1:7" x14ac:dyDescent="0.25">
      <c r="A164" s="73"/>
      <c r="B164" s="173" t="s">
        <v>368</v>
      </c>
      <c r="C164" s="73"/>
      <c r="D164" s="145">
        <f>SUM(D162:D163)</f>
        <v>209681243</v>
      </c>
      <c r="E164" s="145"/>
      <c r="F164" s="145">
        <f>SUM(F162:F163)</f>
        <v>192281243</v>
      </c>
      <c r="G164" s="73"/>
    </row>
    <row r="165" spans="1:7" x14ac:dyDescent="0.25">
      <c r="A165" s="157"/>
      <c r="B165" s="157"/>
      <c r="C165" s="71"/>
      <c r="D165" s="71"/>
      <c r="E165" s="77"/>
      <c r="F165" s="158">
        <f>'PROPOSAL FY 2023-2024'!G167</f>
        <v>192281243</v>
      </c>
      <c r="G165" s="157"/>
    </row>
    <row r="166" spans="1:7" x14ac:dyDescent="0.25">
      <c r="A166" s="157"/>
      <c r="B166" s="157"/>
      <c r="C166" s="71"/>
      <c r="D166" s="71"/>
      <c r="E166" s="77"/>
      <c r="F166" s="158">
        <f>F165-F164</f>
        <v>0</v>
      </c>
      <c r="G166" s="157"/>
    </row>
    <row r="168" spans="1:7" x14ac:dyDescent="0.25">
      <c r="D168" s="159" t="s">
        <v>44</v>
      </c>
    </row>
    <row r="169" spans="1:7" x14ac:dyDescent="0.25">
      <c r="B169" s="143" t="s">
        <v>44</v>
      </c>
    </row>
  </sheetData>
  <pageMargins left="0.7" right="0.7" top="0.75" bottom="0.75" header="0.3" footer="0.3"/>
  <pageSetup scale="8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5"/>
  <sheetViews>
    <sheetView workbookViewId="0">
      <selection activeCell="J10" sqref="J10"/>
    </sheetView>
  </sheetViews>
  <sheetFormatPr defaultColWidth="8.7109375" defaultRowHeight="15" x14ac:dyDescent="0.25"/>
  <cols>
    <col min="1" max="1" width="12.85546875" style="2" customWidth="1"/>
    <col min="2" max="2" width="47.140625" style="2" customWidth="1"/>
    <col min="3" max="3" width="9.7109375" style="2" customWidth="1"/>
    <col min="4" max="4" width="8.7109375" style="2"/>
    <col min="5" max="5" width="11.140625" style="16" customWidth="1"/>
    <col min="6" max="6" width="10.42578125" style="16" bestFit="1" customWidth="1"/>
    <col min="7" max="7" width="18.140625" style="17" customWidth="1"/>
    <col min="8" max="8" width="16.42578125" style="17" customWidth="1"/>
    <col min="9" max="11" width="8.7109375" style="16" customWidth="1"/>
    <col min="12" max="16384" width="8.7109375" style="16"/>
  </cols>
  <sheetData>
    <row r="1" spans="1:8" x14ac:dyDescent="0.25">
      <c r="B1" s="79" t="s">
        <v>253</v>
      </c>
    </row>
    <row r="2" spans="1:8" x14ac:dyDescent="0.25">
      <c r="B2" s="40" t="s">
        <v>82</v>
      </c>
    </row>
    <row r="3" spans="1:8" ht="42.75" x14ac:dyDescent="0.25">
      <c r="A3" s="18" t="s">
        <v>83</v>
      </c>
      <c r="B3" s="18" t="s">
        <v>84</v>
      </c>
      <c r="C3" s="41" t="s">
        <v>85</v>
      </c>
      <c r="D3" s="18" t="s">
        <v>86</v>
      </c>
      <c r="E3" s="18" t="s">
        <v>87</v>
      </c>
      <c r="F3" s="19" t="s">
        <v>276</v>
      </c>
      <c r="G3" s="20" t="s">
        <v>275</v>
      </c>
      <c r="H3" s="84" t="s">
        <v>273</v>
      </c>
    </row>
    <row r="4" spans="1:8" x14ac:dyDescent="0.25">
      <c r="A4" s="18"/>
      <c r="B4" s="18"/>
      <c r="C4" s="41"/>
      <c r="D4" s="18"/>
      <c r="E4" s="18"/>
      <c r="F4" s="19"/>
      <c r="G4" s="20"/>
      <c r="H4" s="84">
        <v>175361810</v>
      </c>
    </row>
    <row r="5" spans="1:8" x14ac:dyDescent="0.25">
      <c r="A5" s="18"/>
      <c r="B5" s="18"/>
      <c r="C5" s="41"/>
      <c r="D5" s="18"/>
      <c r="E5" s="18"/>
      <c r="F5" s="19"/>
      <c r="G5" s="20"/>
      <c r="H5" s="84">
        <v>0.06</v>
      </c>
    </row>
    <row r="6" spans="1:8" x14ac:dyDescent="0.25">
      <c r="A6" s="18"/>
      <c r="B6" s="18"/>
      <c r="C6" s="41"/>
      <c r="D6" s="18"/>
      <c r="E6" s="18"/>
      <c r="F6" s="19"/>
      <c r="G6" s="20"/>
      <c r="H6" s="84">
        <f>H4*H5</f>
        <v>10521708.6</v>
      </c>
    </row>
    <row r="7" spans="1:8" x14ac:dyDescent="0.25">
      <c r="A7" s="21"/>
      <c r="B7" s="42" t="s">
        <v>1</v>
      </c>
      <c r="C7" s="43"/>
      <c r="D7" s="21"/>
      <c r="E7" s="22"/>
      <c r="F7" s="22"/>
      <c r="G7" s="23"/>
      <c r="H7" s="23"/>
    </row>
    <row r="8" spans="1:8" x14ac:dyDescent="0.25">
      <c r="A8" s="21"/>
      <c r="B8" s="44" t="s">
        <v>141</v>
      </c>
      <c r="C8" s="43" t="s">
        <v>89</v>
      </c>
      <c r="D8" s="21">
        <v>1</v>
      </c>
      <c r="E8" s="65">
        <v>50000</v>
      </c>
      <c r="F8" s="65">
        <v>50000</v>
      </c>
      <c r="G8" s="83">
        <f>F8*12</f>
        <v>600000</v>
      </c>
    </row>
    <row r="9" spans="1:8" x14ac:dyDescent="0.25">
      <c r="A9" s="21"/>
      <c r="B9" s="44" t="s">
        <v>140</v>
      </c>
      <c r="C9" s="43" t="s">
        <v>89</v>
      </c>
      <c r="D9" s="21">
        <v>1</v>
      </c>
      <c r="E9" s="24">
        <v>45000</v>
      </c>
      <c r="F9" s="24">
        <f>D9*E9</f>
        <v>45000</v>
      </c>
      <c r="G9" s="23">
        <f>F9*12</f>
        <v>540000</v>
      </c>
    </row>
    <row r="10" spans="1:8" x14ac:dyDescent="0.25">
      <c r="A10" s="21"/>
      <c r="B10" s="44" t="s">
        <v>90</v>
      </c>
      <c r="C10" s="43" t="s">
        <v>89</v>
      </c>
      <c r="D10" s="21">
        <v>1</v>
      </c>
      <c r="E10" s="24">
        <v>25000</v>
      </c>
      <c r="F10" s="24">
        <f t="shared" ref="F10:F16" si="0">D10*E10</f>
        <v>25000</v>
      </c>
      <c r="G10" s="23">
        <f t="shared" ref="G10:G22" si="1">F10*12</f>
        <v>300000</v>
      </c>
    </row>
    <row r="11" spans="1:8" x14ac:dyDescent="0.25">
      <c r="A11" s="21"/>
      <c r="B11" s="44" t="s">
        <v>91</v>
      </c>
      <c r="C11" s="45" t="s">
        <v>92</v>
      </c>
      <c r="D11" s="25">
        <v>1</v>
      </c>
      <c r="E11" s="26">
        <v>24000</v>
      </c>
      <c r="F11" s="24">
        <f t="shared" si="0"/>
        <v>24000</v>
      </c>
      <c r="G11" s="23">
        <f t="shared" si="1"/>
        <v>288000</v>
      </c>
    </row>
    <row r="12" spans="1:8" x14ac:dyDescent="0.25">
      <c r="A12" s="21"/>
      <c r="B12" s="44" t="s">
        <v>93</v>
      </c>
      <c r="C12" s="45" t="s">
        <v>92</v>
      </c>
      <c r="D12" s="25">
        <v>1</v>
      </c>
      <c r="E12" s="26">
        <v>23000</v>
      </c>
      <c r="F12" s="24">
        <f t="shared" si="0"/>
        <v>23000</v>
      </c>
      <c r="G12" s="23">
        <f t="shared" si="1"/>
        <v>276000</v>
      </c>
    </row>
    <row r="13" spans="1:8" x14ac:dyDescent="0.25">
      <c r="A13" s="21"/>
      <c r="B13" s="44" t="s">
        <v>94</v>
      </c>
      <c r="C13" s="45" t="s">
        <v>95</v>
      </c>
      <c r="D13" s="25">
        <v>1</v>
      </c>
      <c r="E13" s="26">
        <v>45000</v>
      </c>
      <c r="F13" s="24">
        <f t="shared" si="0"/>
        <v>45000</v>
      </c>
      <c r="G13" s="23">
        <f t="shared" si="1"/>
        <v>540000</v>
      </c>
    </row>
    <row r="14" spans="1:8" x14ac:dyDescent="0.25">
      <c r="A14" s="21"/>
      <c r="B14" s="44" t="s">
        <v>96</v>
      </c>
      <c r="C14" s="45" t="s">
        <v>97</v>
      </c>
      <c r="D14" s="25">
        <v>1</v>
      </c>
      <c r="E14" s="26">
        <v>26600</v>
      </c>
      <c r="F14" s="24">
        <f t="shared" si="0"/>
        <v>26600</v>
      </c>
      <c r="G14" s="23">
        <f t="shared" si="1"/>
        <v>319200</v>
      </c>
    </row>
    <row r="15" spans="1:8" x14ac:dyDescent="0.25">
      <c r="A15" s="21"/>
      <c r="B15" s="44" t="s">
        <v>98</v>
      </c>
      <c r="C15" s="45" t="s">
        <v>97</v>
      </c>
      <c r="D15" s="25">
        <v>1</v>
      </c>
      <c r="E15" s="26">
        <v>18430</v>
      </c>
      <c r="F15" s="24">
        <f t="shared" si="0"/>
        <v>18430</v>
      </c>
      <c r="G15" s="23">
        <f t="shared" si="1"/>
        <v>221160</v>
      </c>
    </row>
    <row r="16" spans="1:8" x14ac:dyDescent="0.25">
      <c r="A16" s="21"/>
      <c r="B16" s="44" t="s">
        <v>99</v>
      </c>
      <c r="C16" s="45" t="s">
        <v>97</v>
      </c>
      <c r="D16" s="25">
        <v>1</v>
      </c>
      <c r="E16" s="26">
        <v>20000</v>
      </c>
      <c r="F16" s="24">
        <f t="shared" si="0"/>
        <v>20000</v>
      </c>
      <c r="G16" s="23">
        <f t="shared" si="1"/>
        <v>240000</v>
      </c>
    </row>
    <row r="17" spans="1:7" x14ac:dyDescent="0.25">
      <c r="A17" s="21"/>
      <c r="B17" s="44" t="s">
        <v>280</v>
      </c>
      <c r="C17" s="45"/>
      <c r="D17" s="25"/>
      <c r="E17" s="26"/>
      <c r="F17" s="24"/>
      <c r="G17" s="23">
        <v>-72000</v>
      </c>
    </row>
    <row r="18" spans="1:7" x14ac:dyDescent="0.25">
      <c r="A18" s="16"/>
      <c r="B18" s="16"/>
      <c r="C18" s="45"/>
      <c r="D18" s="25"/>
      <c r="E18" s="26"/>
      <c r="F18" s="24"/>
      <c r="G18" s="23">
        <f>SUM(G8:G17)</f>
        <v>3252360</v>
      </c>
    </row>
    <row r="19" spans="1:7" x14ac:dyDescent="0.25">
      <c r="A19" s="21"/>
      <c r="B19" s="42" t="s">
        <v>281</v>
      </c>
      <c r="C19" s="45"/>
      <c r="D19" s="25"/>
      <c r="E19" s="26"/>
      <c r="F19" s="24"/>
      <c r="G19" s="23">
        <v>72000</v>
      </c>
    </row>
    <row r="20" spans="1:7" ht="15.75" customHeight="1" x14ac:dyDescent="0.25">
      <c r="A20" s="27" t="s">
        <v>143</v>
      </c>
      <c r="B20" s="27"/>
      <c r="C20" s="27"/>
      <c r="D20" s="28">
        <v>7</v>
      </c>
      <c r="E20" s="27"/>
      <c r="F20" s="27"/>
      <c r="G20" s="29">
        <f>SUM(G18:G19)</f>
        <v>3324360</v>
      </c>
    </row>
    <row r="21" spans="1:7" ht="15.75" customHeight="1" x14ac:dyDescent="0.25">
      <c r="A21" s="27"/>
      <c r="B21" s="27"/>
      <c r="C21" s="27"/>
      <c r="D21" s="28"/>
      <c r="E21" s="27"/>
      <c r="F21" s="27"/>
      <c r="G21" s="29"/>
    </row>
    <row r="22" spans="1:7" x14ac:dyDescent="0.25">
      <c r="A22" s="21"/>
      <c r="B22" s="42" t="s">
        <v>2</v>
      </c>
      <c r="C22" s="41"/>
      <c r="D22" s="21">
        <v>8</v>
      </c>
      <c r="E22" s="24">
        <v>10000</v>
      </c>
      <c r="F22" s="24">
        <f>D22*E22</f>
        <v>80000</v>
      </c>
      <c r="G22" s="23">
        <f t="shared" si="1"/>
        <v>960000</v>
      </c>
    </row>
    <row r="23" spans="1:7" x14ac:dyDescent="0.25">
      <c r="A23" s="27" t="s">
        <v>144</v>
      </c>
      <c r="B23" s="46"/>
      <c r="C23" s="47"/>
      <c r="D23" s="28"/>
      <c r="E23" s="30"/>
      <c r="F23" s="30"/>
      <c r="G23" s="29">
        <f>SUM(G22)</f>
        <v>960000</v>
      </c>
    </row>
    <row r="24" spans="1:7" x14ac:dyDescent="0.25">
      <c r="A24" s="21"/>
      <c r="B24" s="42" t="s">
        <v>3</v>
      </c>
      <c r="C24" s="43"/>
      <c r="D24" s="21"/>
      <c r="E24" s="22"/>
      <c r="F24" s="24"/>
      <c r="G24" s="23"/>
    </row>
    <row r="25" spans="1:7" x14ac:dyDescent="0.25">
      <c r="A25" s="21"/>
      <c r="B25" s="44" t="s">
        <v>141</v>
      </c>
      <c r="C25" s="43" t="s">
        <v>89</v>
      </c>
      <c r="D25" s="21">
        <v>1</v>
      </c>
      <c r="E25" s="22"/>
      <c r="F25" s="24">
        <v>4000</v>
      </c>
      <c r="G25" s="23">
        <f>D25*F25</f>
        <v>4000</v>
      </c>
    </row>
    <row r="26" spans="1:7" x14ac:dyDescent="0.25">
      <c r="A26" s="21"/>
      <c r="B26" s="44" t="s">
        <v>88</v>
      </c>
      <c r="C26" s="43" t="s">
        <v>89</v>
      </c>
      <c r="D26" s="21">
        <v>1</v>
      </c>
      <c r="E26" s="24"/>
      <c r="F26" s="24">
        <v>4000</v>
      </c>
      <c r="G26" s="23">
        <f>D26*F26</f>
        <v>4000</v>
      </c>
    </row>
    <row r="27" spans="1:7" x14ac:dyDescent="0.25">
      <c r="A27" s="21"/>
      <c r="B27" s="44" t="s">
        <v>90</v>
      </c>
      <c r="C27" s="43" t="s">
        <v>89</v>
      </c>
      <c r="D27" s="21">
        <v>1</v>
      </c>
      <c r="E27" s="24"/>
      <c r="F27" s="24">
        <v>4000</v>
      </c>
      <c r="G27" s="23">
        <f t="shared" ref="G27:G33" si="2">D27*F27</f>
        <v>4000</v>
      </c>
    </row>
    <row r="28" spans="1:7" x14ac:dyDescent="0.25">
      <c r="A28" s="21"/>
      <c r="B28" s="44" t="s">
        <v>91</v>
      </c>
      <c r="C28" s="45" t="s">
        <v>92</v>
      </c>
      <c r="D28" s="25">
        <v>1</v>
      </c>
      <c r="E28" s="24"/>
      <c r="F28" s="24">
        <v>4000</v>
      </c>
      <c r="G28" s="23">
        <f t="shared" si="2"/>
        <v>4000</v>
      </c>
    </row>
    <row r="29" spans="1:7" x14ac:dyDescent="0.25">
      <c r="A29" s="21"/>
      <c r="B29" s="44" t="s">
        <v>93</v>
      </c>
      <c r="C29" s="45" t="s">
        <v>92</v>
      </c>
      <c r="D29" s="25">
        <v>1</v>
      </c>
      <c r="E29" s="24"/>
      <c r="F29" s="24">
        <v>4000</v>
      </c>
      <c r="G29" s="23">
        <f t="shared" si="2"/>
        <v>4000</v>
      </c>
    </row>
    <row r="30" spans="1:7" x14ac:dyDescent="0.25">
      <c r="A30" s="21"/>
      <c r="B30" s="44" t="s">
        <v>94</v>
      </c>
      <c r="C30" s="45" t="s">
        <v>95</v>
      </c>
      <c r="D30" s="25">
        <v>1</v>
      </c>
      <c r="E30" s="24"/>
      <c r="F30" s="24">
        <v>4000</v>
      </c>
      <c r="G30" s="23">
        <f t="shared" si="2"/>
        <v>4000</v>
      </c>
    </row>
    <row r="31" spans="1:7" x14ac:dyDescent="0.25">
      <c r="A31" s="21"/>
      <c r="B31" s="44" t="s">
        <v>96</v>
      </c>
      <c r="C31" s="45" t="s">
        <v>97</v>
      </c>
      <c r="D31" s="25">
        <v>1</v>
      </c>
      <c r="E31" s="24"/>
      <c r="F31" s="24">
        <v>3000</v>
      </c>
      <c r="G31" s="23">
        <f t="shared" si="2"/>
        <v>3000</v>
      </c>
    </row>
    <row r="32" spans="1:7" x14ac:dyDescent="0.25">
      <c r="A32" s="21"/>
      <c r="B32" s="44" t="s">
        <v>98</v>
      </c>
      <c r="C32" s="45" t="s">
        <v>97</v>
      </c>
      <c r="D32" s="25">
        <v>1</v>
      </c>
      <c r="E32" s="24"/>
      <c r="F32" s="24">
        <v>3000</v>
      </c>
      <c r="G32" s="23">
        <f t="shared" si="2"/>
        <v>3000</v>
      </c>
    </row>
    <row r="33" spans="1:7" x14ac:dyDescent="0.25">
      <c r="A33" s="21"/>
      <c r="B33" s="44" t="s">
        <v>99</v>
      </c>
      <c r="C33" s="45" t="s">
        <v>97</v>
      </c>
      <c r="D33" s="25">
        <v>1</v>
      </c>
      <c r="E33" s="24"/>
      <c r="F33" s="24">
        <v>3000</v>
      </c>
      <c r="G33" s="23">
        <f t="shared" si="2"/>
        <v>3000</v>
      </c>
    </row>
    <row r="34" spans="1:7" x14ac:dyDescent="0.25">
      <c r="A34" s="21"/>
      <c r="B34" s="44"/>
      <c r="C34" s="45"/>
      <c r="D34" s="25"/>
      <c r="E34" s="24"/>
      <c r="F34" s="24"/>
      <c r="G34" s="23"/>
    </row>
    <row r="35" spans="1:7" x14ac:dyDescent="0.25">
      <c r="A35" s="27" t="s">
        <v>145</v>
      </c>
      <c r="B35" s="48"/>
      <c r="C35" s="49"/>
      <c r="D35" s="31"/>
      <c r="E35" s="32"/>
      <c r="F35" s="33"/>
      <c r="G35" s="29">
        <f>SUM(G25:G34)</f>
        <v>33000</v>
      </c>
    </row>
    <row r="36" spans="1:7" x14ac:dyDescent="0.25">
      <c r="A36" s="21"/>
      <c r="B36" s="4" t="s">
        <v>5</v>
      </c>
      <c r="C36" s="50"/>
      <c r="D36" s="21">
        <v>12</v>
      </c>
      <c r="E36" s="22"/>
      <c r="F36" s="24"/>
      <c r="G36" s="23"/>
    </row>
    <row r="37" spans="1:7" x14ac:dyDescent="0.25">
      <c r="A37" s="21"/>
      <c r="B37" s="44" t="s">
        <v>141</v>
      </c>
      <c r="C37" s="43" t="s">
        <v>89</v>
      </c>
      <c r="D37" s="21">
        <v>1</v>
      </c>
      <c r="E37" s="22">
        <v>0.31</v>
      </c>
      <c r="F37" s="24">
        <v>15500</v>
      </c>
      <c r="G37" s="23">
        <f>F37*D36</f>
        <v>186000</v>
      </c>
    </row>
    <row r="38" spans="1:7" x14ac:dyDescent="0.25">
      <c r="A38" s="21"/>
      <c r="B38" s="44" t="s">
        <v>88</v>
      </c>
      <c r="C38" s="43" t="s">
        <v>89</v>
      </c>
      <c r="D38" s="21">
        <v>1</v>
      </c>
      <c r="E38" s="22">
        <v>0.31</v>
      </c>
      <c r="F38" s="65">
        <v>13950</v>
      </c>
      <c r="G38" s="23">
        <f>F38*D36</f>
        <v>167400</v>
      </c>
    </row>
    <row r="39" spans="1:7" x14ac:dyDescent="0.25">
      <c r="A39" s="21"/>
      <c r="B39" s="44" t="s">
        <v>90</v>
      </c>
      <c r="C39" s="43" t="s">
        <v>89</v>
      </c>
      <c r="D39" s="21">
        <v>1</v>
      </c>
      <c r="E39" s="22">
        <v>0.31</v>
      </c>
      <c r="F39" s="65">
        <v>9353</v>
      </c>
      <c r="G39" s="23">
        <f>D36*F39</f>
        <v>112236</v>
      </c>
    </row>
    <row r="40" spans="1:7" x14ac:dyDescent="0.25">
      <c r="A40" s="21"/>
      <c r="B40" s="44" t="s">
        <v>91</v>
      </c>
      <c r="C40" s="45" t="s">
        <v>92</v>
      </c>
      <c r="D40" s="25">
        <v>1</v>
      </c>
      <c r="E40" s="22">
        <v>0.31</v>
      </c>
      <c r="F40" s="65">
        <v>7620</v>
      </c>
      <c r="G40" s="23">
        <f>12*F40</f>
        <v>91440</v>
      </c>
    </row>
    <row r="41" spans="1:7" x14ac:dyDescent="0.25">
      <c r="A41" s="21"/>
      <c r="B41" s="44" t="s">
        <v>93</v>
      </c>
      <c r="C41" s="45" t="s">
        <v>92</v>
      </c>
      <c r="D41" s="25">
        <v>1</v>
      </c>
      <c r="E41" s="22">
        <v>0.31</v>
      </c>
      <c r="F41" s="65">
        <v>7130</v>
      </c>
      <c r="G41" s="23">
        <f>D36*F41</f>
        <v>85560</v>
      </c>
    </row>
    <row r="42" spans="1:7" x14ac:dyDescent="0.25">
      <c r="A42" s="21"/>
      <c r="B42" s="44" t="s">
        <v>94</v>
      </c>
      <c r="C42" s="45" t="s">
        <v>95</v>
      </c>
      <c r="D42" s="25">
        <v>1</v>
      </c>
      <c r="E42" s="22">
        <v>0.31</v>
      </c>
      <c r="F42" s="65">
        <v>13950</v>
      </c>
      <c r="G42" s="23">
        <f>D36*F42</f>
        <v>167400</v>
      </c>
    </row>
    <row r="43" spans="1:7" x14ac:dyDescent="0.25">
      <c r="A43" s="21"/>
      <c r="B43" s="44" t="s">
        <v>96</v>
      </c>
      <c r="C43" s="45" t="s">
        <v>97</v>
      </c>
      <c r="D43" s="25">
        <v>1</v>
      </c>
      <c r="E43" s="22">
        <v>0.31</v>
      </c>
      <c r="F43" s="65">
        <v>8246</v>
      </c>
      <c r="G43" s="23">
        <f>D36*F43</f>
        <v>98952</v>
      </c>
    </row>
    <row r="44" spans="1:7" x14ac:dyDescent="0.25">
      <c r="A44" s="21"/>
      <c r="B44" s="44" t="s">
        <v>98</v>
      </c>
      <c r="C44" s="45" t="s">
        <v>97</v>
      </c>
      <c r="D44" s="25">
        <v>1</v>
      </c>
      <c r="E44" s="22">
        <v>0.31</v>
      </c>
      <c r="F44" s="65">
        <v>5713</v>
      </c>
      <c r="G44" s="23">
        <f>D36*F44</f>
        <v>68556</v>
      </c>
    </row>
    <row r="45" spans="1:7" x14ac:dyDescent="0.25">
      <c r="A45" s="21"/>
      <c r="B45" s="44" t="s">
        <v>99</v>
      </c>
      <c r="C45" s="45" t="s">
        <v>97</v>
      </c>
      <c r="D45" s="25">
        <v>1</v>
      </c>
      <c r="E45" s="22">
        <v>0.31</v>
      </c>
      <c r="F45" s="65">
        <v>6200</v>
      </c>
      <c r="G45" s="23">
        <f>D36*F45</f>
        <v>74400</v>
      </c>
    </row>
    <row r="46" spans="1:7" x14ac:dyDescent="0.25">
      <c r="A46" s="21"/>
      <c r="B46" s="44"/>
      <c r="C46" s="45"/>
      <c r="D46" s="25"/>
      <c r="E46" s="24"/>
      <c r="F46" s="24"/>
      <c r="G46" s="23"/>
    </row>
    <row r="47" spans="1:7" x14ac:dyDescent="0.25">
      <c r="A47" s="27" t="s">
        <v>150</v>
      </c>
      <c r="B47" s="51"/>
      <c r="C47" s="47"/>
      <c r="D47" s="28"/>
      <c r="E47" s="27"/>
      <c r="F47" s="30"/>
      <c r="G47" s="29">
        <f>SUM(G37:G46)</f>
        <v>1051944</v>
      </c>
    </row>
    <row r="48" spans="1:7" x14ac:dyDescent="0.25">
      <c r="A48" s="34"/>
      <c r="B48" s="4"/>
      <c r="C48" s="41"/>
      <c r="D48" s="18"/>
      <c r="E48" s="34"/>
      <c r="F48" s="35"/>
      <c r="G48" s="36"/>
    </row>
    <row r="49" spans="1:7" x14ac:dyDescent="0.25">
      <c r="A49" s="21"/>
      <c r="B49" s="42" t="s">
        <v>100</v>
      </c>
      <c r="C49" s="43"/>
      <c r="D49" s="21"/>
      <c r="E49" s="22"/>
      <c r="F49" s="24"/>
      <c r="G49" s="23"/>
    </row>
    <row r="50" spans="1:7" x14ac:dyDescent="0.25">
      <c r="A50" s="21"/>
      <c r="B50" s="44" t="s">
        <v>88</v>
      </c>
      <c r="C50" s="43"/>
      <c r="D50" s="21"/>
      <c r="E50" s="22">
        <v>1080</v>
      </c>
      <c r="F50" s="24">
        <v>12</v>
      </c>
      <c r="G50" s="23">
        <f>E50*F50</f>
        <v>12960</v>
      </c>
    </row>
    <row r="51" spans="1:7" x14ac:dyDescent="0.25">
      <c r="A51" s="21"/>
      <c r="B51" s="44" t="s">
        <v>90</v>
      </c>
      <c r="C51" s="43"/>
      <c r="D51" s="21"/>
      <c r="E51" s="22">
        <v>1080</v>
      </c>
      <c r="F51" s="24">
        <v>12</v>
      </c>
      <c r="G51" s="23">
        <f t="shared" ref="G51:G57" si="3">E51*F51</f>
        <v>12960</v>
      </c>
    </row>
    <row r="52" spans="1:7" x14ac:dyDescent="0.25">
      <c r="A52" s="21"/>
      <c r="B52" s="44" t="s">
        <v>91</v>
      </c>
      <c r="C52" s="43"/>
      <c r="D52" s="21"/>
      <c r="E52" s="22">
        <v>1080</v>
      </c>
      <c r="F52" s="24">
        <v>12</v>
      </c>
      <c r="G52" s="23">
        <f t="shared" si="3"/>
        <v>12960</v>
      </c>
    </row>
    <row r="53" spans="1:7" x14ac:dyDescent="0.25">
      <c r="A53" s="21"/>
      <c r="B53" s="44" t="s">
        <v>93</v>
      </c>
      <c r="C53" s="43"/>
      <c r="D53" s="21"/>
      <c r="E53" s="22">
        <v>1080</v>
      </c>
      <c r="F53" s="24">
        <v>12</v>
      </c>
      <c r="G53" s="23">
        <f t="shared" si="3"/>
        <v>12960</v>
      </c>
    </row>
    <row r="54" spans="1:7" x14ac:dyDescent="0.25">
      <c r="A54" s="21"/>
      <c r="B54" s="44" t="s">
        <v>94</v>
      </c>
      <c r="C54" s="43"/>
      <c r="D54" s="21"/>
      <c r="E54" s="22">
        <v>1080</v>
      </c>
      <c r="F54" s="24">
        <v>12</v>
      </c>
      <c r="G54" s="23">
        <f t="shared" si="3"/>
        <v>12960</v>
      </c>
    </row>
    <row r="55" spans="1:7" x14ac:dyDescent="0.25">
      <c r="A55" s="21"/>
      <c r="B55" s="44" t="s">
        <v>96</v>
      </c>
      <c r="C55" s="43"/>
      <c r="D55" s="21"/>
      <c r="E55" s="22">
        <v>1080</v>
      </c>
      <c r="F55" s="24">
        <v>12</v>
      </c>
      <c r="G55" s="23">
        <f t="shared" si="3"/>
        <v>12960</v>
      </c>
    </row>
    <row r="56" spans="1:7" x14ac:dyDescent="0.25">
      <c r="A56" s="21"/>
      <c r="B56" s="44" t="s">
        <v>98</v>
      </c>
      <c r="C56" s="43"/>
      <c r="D56" s="21"/>
      <c r="E56" s="22">
        <v>1080</v>
      </c>
      <c r="F56" s="24">
        <v>12</v>
      </c>
      <c r="G56" s="23">
        <f t="shared" si="3"/>
        <v>12960</v>
      </c>
    </row>
    <row r="57" spans="1:7" x14ac:dyDescent="0.25">
      <c r="A57" s="21"/>
      <c r="B57" s="44" t="s">
        <v>99</v>
      </c>
      <c r="C57" s="43"/>
      <c r="D57" s="21"/>
      <c r="E57" s="22">
        <v>1080</v>
      </c>
      <c r="F57" s="24">
        <v>12</v>
      </c>
      <c r="G57" s="23">
        <f t="shared" si="3"/>
        <v>12960</v>
      </c>
    </row>
    <row r="58" spans="1:7" x14ac:dyDescent="0.25">
      <c r="A58" s="21"/>
      <c r="B58" s="44"/>
      <c r="C58" s="43"/>
      <c r="D58" s="21"/>
      <c r="E58" s="22"/>
      <c r="F58" s="24"/>
      <c r="G58" s="23"/>
    </row>
    <row r="59" spans="1:7" x14ac:dyDescent="0.25">
      <c r="A59" s="27" t="s">
        <v>151</v>
      </c>
      <c r="B59" s="46"/>
      <c r="C59" s="49"/>
      <c r="D59" s="31"/>
      <c r="E59" s="32"/>
      <c r="F59" s="33"/>
      <c r="G59" s="29">
        <f>SUM(G50:G58)</f>
        <v>103680</v>
      </c>
    </row>
    <row r="60" spans="1:7" x14ac:dyDescent="0.25">
      <c r="A60" s="27"/>
      <c r="B60" s="46" t="s">
        <v>152</v>
      </c>
      <c r="C60" s="49"/>
      <c r="D60" s="31"/>
      <c r="E60" s="32"/>
      <c r="F60" s="33"/>
      <c r="G60" s="29"/>
    </row>
    <row r="61" spans="1:7" x14ac:dyDescent="0.25">
      <c r="A61" s="27"/>
      <c r="B61" s="48" t="s">
        <v>141</v>
      </c>
      <c r="C61" s="49"/>
      <c r="D61" s="31"/>
      <c r="E61" s="32"/>
      <c r="F61" s="33"/>
      <c r="G61" s="38">
        <v>5600</v>
      </c>
    </row>
    <row r="62" spans="1:7" x14ac:dyDescent="0.25">
      <c r="A62" s="27"/>
      <c r="B62" s="44" t="s">
        <v>88</v>
      </c>
      <c r="C62" s="49"/>
      <c r="D62" s="31"/>
      <c r="E62" s="37"/>
      <c r="F62" s="33"/>
      <c r="G62" s="38">
        <v>5600</v>
      </c>
    </row>
    <row r="63" spans="1:7" x14ac:dyDescent="0.25">
      <c r="A63" s="27"/>
      <c r="B63" s="44" t="s">
        <v>90</v>
      </c>
      <c r="C63" s="49"/>
      <c r="D63" s="31"/>
      <c r="E63" s="37"/>
      <c r="F63" s="33"/>
      <c r="G63" s="38">
        <v>5600</v>
      </c>
    </row>
    <row r="64" spans="1:7" x14ac:dyDescent="0.25">
      <c r="A64" s="27"/>
      <c r="B64" s="44" t="s">
        <v>91</v>
      </c>
      <c r="C64" s="49"/>
      <c r="D64" s="31"/>
      <c r="E64" s="37"/>
      <c r="F64" s="33"/>
      <c r="G64" s="38">
        <v>5600</v>
      </c>
    </row>
    <row r="65" spans="1:11" x14ac:dyDescent="0.25">
      <c r="A65" s="27"/>
      <c r="B65" s="44" t="s">
        <v>93</v>
      </c>
      <c r="C65" s="49"/>
      <c r="D65" s="31"/>
      <c r="E65" s="37"/>
      <c r="F65" s="33"/>
      <c r="G65" s="38">
        <v>5600</v>
      </c>
      <c r="J65" s="16" t="s">
        <v>44</v>
      </c>
      <c r="K65" s="16" t="s">
        <v>44</v>
      </c>
    </row>
    <row r="66" spans="1:11" x14ac:dyDescent="0.25">
      <c r="A66" s="27"/>
      <c r="B66" s="44" t="s">
        <v>94</v>
      </c>
      <c r="C66" s="49"/>
      <c r="D66" s="31"/>
      <c r="E66" s="37"/>
      <c r="F66" s="33"/>
      <c r="G66" s="38">
        <v>5600</v>
      </c>
    </row>
    <row r="67" spans="1:11" x14ac:dyDescent="0.25">
      <c r="A67" s="27"/>
      <c r="B67" s="44" t="s">
        <v>96</v>
      </c>
      <c r="C67" s="49"/>
      <c r="D67" s="31"/>
      <c r="E67" s="37"/>
      <c r="F67" s="33"/>
      <c r="G67" s="38">
        <v>5600</v>
      </c>
    </row>
    <row r="68" spans="1:11" x14ac:dyDescent="0.25">
      <c r="A68" s="27"/>
      <c r="B68" s="44" t="s">
        <v>98</v>
      </c>
      <c r="C68" s="49"/>
      <c r="D68" s="31"/>
      <c r="E68" s="37"/>
      <c r="F68" s="33"/>
      <c r="G68" s="38">
        <v>5600</v>
      </c>
    </row>
    <row r="69" spans="1:11" x14ac:dyDescent="0.25">
      <c r="A69" s="27"/>
      <c r="B69" s="44" t="s">
        <v>99</v>
      </c>
      <c r="C69" s="49"/>
      <c r="D69" s="31"/>
      <c r="E69" s="32"/>
      <c r="F69" s="33"/>
      <c r="G69" s="38">
        <v>5200</v>
      </c>
    </row>
    <row r="70" spans="1:11" x14ac:dyDescent="0.25">
      <c r="A70" s="27" t="s">
        <v>148</v>
      </c>
      <c r="B70" s="46"/>
      <c r="C70" s="49"/>
      <c r="D70" s="31"/>
      <c r="E70" s="32"/>
      <c r="F70" s="33"/>
      <c r="G70" s="29">
        <f>SUM(G61:G69)</f>
        <v>50000</v>
      </c>
    </row>
    <row r="71" spans="1:11" x14ac:dyDescent="0.25">
      <c r="A71" s="21"/>
      <c r="B71" s="52" t="s">
        <v>101</v>
      </c>
      <c r="C71" s="43"/>
      <c r="D71" s="21"/>
      <c r="E71" s="22"/>
      <c r="F71" s="22"/>
      <c r="G71" s="23"/>
    </row>
    <row r="72" spans="1:11" x14ac:dyDescent="0.25">
      <c r="A72" s="21"/>
      <c r="B72" s="4" t="s">
        <v>102</v>
      </c>
      <c r="C72" s="43"/>
      <c r="D72" s="21"/>
      <c r="E72" s="22"/>
      <c r="F72" s="22"/>
      <c r="G72" s="23"/>
    </row>
    <row r="73" spans="1:11" x14ac:dyDescent="0.25">
      <c r="A73" s="53">
        <v>2210101</v>
      </c>
      <c r="B73" s="8" t="s">
        <v>6</v>
      </c>
      <c r="C73" s="43"/>
      <c r="D73" s="21"/>
      <c r="E73" s="22"/>
      <c r="F73" s="22"/>
      <c r="G73" s="23">
        <v>60000</v>
      </c>
    </row>
    <row r="74" spans="1:11" x14ac:dyDescent="0.25">
      <c r="A74" s="53">
        <v>2210102</v>
      </c>
      <c r="B74" s="8" t="s">
        <v>103</v>
      </c>
      <c r="C74" s="43"/>
      <c r="D74" s="21"/>
      <c r="E74" s="22"/>
      <c r="F74" s="22"/>
      <c r="G74" s="23">
        <v>0</v>
      </c>
    </row>
    <row r="75" spans="1:11" x14ac:dyDescent="0.25">
      <c r="A75" s="53">
        <v>2210103</v>
      </c>
      <c r="B75" s="8" t="s">
        <v>104</v>
      </c>
      <c r="C75" s="43"/>
      <c r="D75" s="21"/>
      <c r="E75" s="22"/>
      <c r="F75" s="22"/>
      <c r="G75" s="23">
        <v>30000</v>
      </c>
    </row>
    <row r="76" spans="1:11" x14ac:dyDescent="0.25">
      <c r="A76" s="53">
        <v>2210104</v>
      </c>
      <c r="B76" s="8" t="s">
        <v>105</v>
      </c>
      <c r="C76" s="43"/>
      <c r="D76" s="21"/>
      <c r="E76" s="22"/>
      <c r="F76" s="22"/>
      <c r="G76" s="23">
        <v>0</v>
      </c>
    </row>
    <row r="77" spans="1:11" x14ac:dyDescent="0.25">
      <c r="A77" s="21"/>
      <c r="B77" s="4" t="s">
        <v>106</v>
      </c>
      <c r="C77" s="43"/>
      <c r="D77" s="21"/>
      <c r="E77" s="22"/>
      <c r="F77" s="22"/>
      <c r="G77" s="23"/>
    </row>
    <row r="78" spans="1:11" x14ac:dyDescent="0.25">
      <c r="A78" s="53">
        <v>2210201</v>
      </c>
      <c r="B78" s="21" t="s">
        <v>7</v>
      </c>
      <c r="C78" s="43"/>
      <c r="D78" s="21"/>
      <c r="E78" s="22"/>
      <c r="F78" s="22"/>
      <c r="G78" s="23">
        <v>150000</v>
      </c>
    </row>
    <row r="79" spans="1:11" x14ac:dyDescent="0.25">
      <c r="A79" s="53">
        <v>2210202</v>
      </c>
      <c r="B79" s="21" t="s">
        <v>9</v>
      </c>
      <c r="C79" s="43"/>
      <c r="D79" s="21"/>
      <c r="E79" s="22"/>
      <c r="F79" s="22"/>
      <c r="G79" s="23">
        <v>120000</v>
      </c>
    </row>
    <row r="80" spans="1:11" x14ac:dyDescent="0.25">
      <c r="A80" s="53">
        <v>2210203</v>
      </c>
      <c r="B80" s="21" t="s">
        <v>10</v>
      </c>
      <c r="C80" s="43"/>
      <c r="D80" s="21"/>
      <c r="E80" s="22"/>
      <c r="F80" s="22"/>
      <c r="G80" s="23">
        <v>65000</v>
      </c>
    </row>
    <row r="81" spans="1:7" ht="28.5" x14ac:dyDescent="0.25">
      <c r="A81" s="21"/>
      <c r="B81" s="4" t="s">
        <v>107</v>
      </c>
      <c r="C81" s="43"/>
      <c r="D81" s="21"/>
      <c r="E81" s="22"/>
      <c r="F81" s="22"/>
      <c r="G81" s="23"/>
    </row>
    <row r="82" spans="1:7" x14ac:dyDescent="0.25">
      <c r="A82" s="53">
        <v>2210301</v>
      </c>
      <c r="B82" s="21" t="s">
        <v>12</v>
      </c>
      <c r="C82" s="43"/>
      <c r="D82" s="21"/>
      <c r="E82" s="22"/>
      <c r="F82" s="22"/>
      <c r="G82" s="23">
        <v>553000</v>
      </c>
    </row>
    <row r="83" spans="1:7" x14ac:dyDescent="0.25">
      <c r="A83" s="53">
        <v>2210302</v>
      </c>
      <c r="B83" s="21" t="s">
        <v>13</v>
      </c>
      <c r="C83" s="43"/>
      <c r="D83" s="21"/>
      <c r="E83" s="22"/>
      <c r="F83" s="22"/>
      <c r="G83" s="23">
        <v>300000</v>
      </c>
    </row>
    <row r="84" spans="1:7" x14ac:dyDescent="0.25">
      <c r="A84" s="53">
        <v>2210303</v>
      </c>
      <c r="B84" s="21" t="s">
        <v>14</v>
      </c>
      <c r="C84" s="43"/>
      <c r="D84" s="21"/>
      <c r="E84" s="22"/>
      <c r="F84" s="22"/>
      <c r="G84" s="23">
        <v>400000</v>
      </c>
    </row>
    <row r="85" spans="1:7" ht="28.5" x14ac:dyDescent="0.25">
      <c r="A85" s="21"/>
      <c r="B85" s="4" t="s">
        <v>108</v>
      </c>
      <c r="C85" s="43"/>
      <c r="D85" s="21"/>
      <c r="E85" s="22"/>
      <c r="F85" s="22"/>
      <c r="G85" s="23"/>
    </row>
    <row r="86" spans="1:7" x14ac:dyDescent="0.25">
      <c r="A86" s="53">
        <v>2210502</v>
      </c>
      <c r="B86" s="21" t="s">
        <v>15</v>
      </c>
      <c r="C86" s="43"/>
      <c r="D86" s="21"/>
      <c r="E86" s="22"/>
      <c r="F86" s="22"/>
      <c r="G86" s="23">
        <v>75000</v>
      </c>
    </row>
    <row r="87" spans="1:7" x14ac:dyDescent="0.25">
      <c r="A87" s="53">
        <v>2210503</v>
      </c>
      <c r="B87" s="21" t="s">
        <v>109</v>
      </c>
      <c r="C87" s="43"/>
      <c r="D87" s="21"/>
      <c r="E87" s="22"/>
      <c r="F87" s="22"/>
      <c r="G87" s="23">
        <v>0</v>
      </c>
    </row>
    <row r="88" spans="1:7" x14ac:dyDescent="0.25">
      <c r="A88" s="53">
        <v>2210504</v>
      </c>
      <c r="B88" s="21" t="s">
        <v>17</v>
      </c>
      <c r="C88" s="43"/>
      <c r="D88" s="21"/>
      <c r="E88" s="22"/>
      <c r="F88" s="22"/>
      <c r="G88" s="23">
        <v>120000</v>
      </c>
    </row>
    <row r="89" spans="1:7" x14ac:dyDescent="0.25">
      <c r="A89" s="53"/>
      <c r="B89" s="21" t="s">
        <v>153</v>
      </c>
      <c r="C89" s="43"/>
      <c r="D89" s="21"/>
      <c r="E89" s="22"/>
      <c r="F89" s="22"/>
      <c r="G89" s="23">
        <v>50000</v>
      </c>
    </row>
    <row r="90" spans="1:7" x14ac:dyDescent="0.25">
      <c r="A90" s="21"/>
      <c r="B90" s="4" t="s">
        <v>110</v>
      </c>
      <c r="C90" s="43"/>
      <c r="D90" s="21"/>
      <c r="E90" s="22"/>
      <c r="F90" s="22"/>
      <c r="G90" s="23"/>
    </row>
    <row r="91" spans="1:7" x14ac:dyDescent="0.25">
      <c r="A91" s="53">
        <v>2210801</v>
      </c>
      <c r="B91" s="21" t="s">
        <v>19</v>
      </c>
      <c r="C91" s="43"/>
      <c r="D91" s="21"/>
      <c r="E91" s="22"/>
      <c r="F91" s="22"/>
      <c r="G91" s="23">
        <v>120000</v>
      </c>
    </row>
    <row r="92" spans="1:7" x14ac:dyDescent="0.25">
      <c r="A92" s="53">
        <v>2210805</v>
      </c>
      <c r="B92" s="21" t="s">
        <v>111</v>
      </c>
      <c r="C92" s="43"/>
      <c r="D92" s="21"/>
      <c r="E92" s="22"/>
      <c r="F92" s="22"/>
      <c r="G92" s="23">
        <v>0</v>
      </c>
    </row>
    <row r="93" spans="1:7" x14ac:dyDescent="0.25">
      <c r="A93" s="27" t="s">
        <v>149</v>
      </c>
      <c r="B93" s="31"/>
      <c r="C93" s="49"/>
      <c r="D93" s="31"/>
      <c r="E93" s="32"/>
      <c r="F93" s="32"/>
      <c r="G93" s="29">
        <f>SUM(G73:G92)</f>
        <v>2043000</v>
      </c>
    </row>
    <row r="94" spans="1:7" x14ac:dyDescent="0.25">
      <c r="A94" s="21"/>
      <c r="B94" s="18" t="s">
        <v>112</v>
      </c>
      <c r="C94" s="43"/>
      <c r="D94" s="21"/>
      <c r="E94" s="22"/>
      <c r="F94" s="22"/>
      <c r="G94" s="23"/>
    </row>
    <row r="95" spans="1:7" x14ac:dyDescent="0.25">
      <c r="A95" s="53">
        <v>2210802</v>
      </c>
      <c r="B95" s="8" t="s">
        <v>113</v>
      </c>
      <c r="C95" s="43"/>
      <c r="D95" s="21"/>
      <c r="E95" s="22"/>
      <c r="F95" s="22"/>
      <c r="G95" s="23">
        <v>653100</v>
      </c>
    </row>
    <row r="96" spans="1:7" x14ac:dyDescent="0.25">
      <c r="A96" s="211">
        <v>2210811</v>
      </c>
      <c r="B96" s="213" t="s">
        <v>21</v>
      </c>
      <c r="C96" s="43" t="s">
        <v>114</v>
      </c>
      <c r="D96" s="21">
        <v>9</v>
      </c>
      <c r="E96" s="24">
        <v>5000</v>
      </c>
      <c r="F96" s="24">
        <f>D96*E96</f>
        <v>45000</v>
      </c>
      <c r="G96" s="23">
        <v>540000</v>
      </c>
    </row>
    <row r="97" spans="1:7" x14ac:dyDescent="0.25">
      <c r="A97" s="212"/>
      <c r="B97" s="214"/>
      <c r="C97" s="43" t="s">
        <v>115</v>
      </c>
      <c r="D97" s="21">
        <v>1</v>
      </c>
      <c r="E97" s="24">
        <v>7000</v>
      </c>
      <c r="F97" s="24">
        <f>D97*E97</f>
        <v>7000</v>
      </c>
      <c r="G97" s="23">
        <f>F97*12</f>
        <v>84000</v>
      </c>
    </row>
    <row r="98" spans="1:7" x14ac:dyDescent="0.25">
      <c r="A98" s="27" t="s">
        <v>147</v>
      </c>
      <c r="B98" s="54"/>
      <c r="C98" s="49"/>
      <c r="D98" s="31"/>
      <c r="E98" s="33"/>
      <c r="F98" s="33"/>
      <c r="G98" s="29">
        <f>SUM(G95:G97)</f>
        <v>1277100</v>
      </c>
    </row>
    <row r="99" spans="1:7" x14ac:dyDescent="0.25">
      <c r="A99" s="21"/>
      <c r="B99" s="4" t="s">
        <v>116</v>
      </c>
      <c r="C99" s="43"/>
      <c r="D99" s="21"/>
      <c r="E99" s="22"/>
      <c r="F99" s="22"/>
      <c r="G99" s="23"/>
    </row>
    <row r="100" spans="1:7" ht="30" x14ac:dyDescent="0.25">
      <c r="A100" s="55">
        <v>2210904</v>
      </c>
      <c r="B100" s="7" t="s">
        <v>277</v>
      </c>
      <c r="C100" s="43"/>
      <c r="D100" s="21"/>
      <c r="E100" s="22"/>
      <c r="F100" s="22"/>
      <c r="G100" s="23">
        <v>405000</v>
      </c>
    </row>
    <row r="101" spans="1:7" ht="30" x14ac:dyDescent="0.25">
      <c r="A101" s="55"/>
      <c r="B101" s="7" t="s">
        <v>278</v>
      </c>
      <c r="C101" s="43"/>
      <c r="D101" s="21"/>
      <c r="E101" s="22"/>
      <c r="F101" s="22"/>
      <c r="G101" s="23">
        <v>18900</v>
      </c>
    </row>
    <row r="102" spans="1:7" x14ac:dyDescent="0.25">
      <c r="A102" s="21"/>
      <c r="B102" s="4" t="s">
        <v>117</v>
      </c>
      <c r="C102" s="43"/>
      <c r="D102" s="21"/>
      <c r="E102" s="22"/>
      <c r="F102" s="22"/>
      <c r="G102" s="23"/>
    </row>
    <row r="103" spans="1:7" x14ac:dyDescent="0.25">
      <c r="A103" s="55">
        <v>2211016</v>
      </c>
      <c r="B103" s="21" t="s">
        <v>22</v>
      </c>
      <c r="C103" s="43"/>
      <c r="D103" s="21"/>
      <c r="E103" s="22"/>
      <c r="F103" s="22"/>
      <c r="G103" s="23">
        <v>50000</v>
      </c>
    </row>
    <row r="104" spans="1:7" x14ac:dyDescent="0.25">
      <c r="A104" s="21"/>
      <c r="B104" s="4" t="s">
        <v>118</v>
      </c>
      <c r="C104" s="43"/>
      <c r="D104" s="21"/>
      <c r="E104" s="22"/>
      <c r="F104" s="22"/>
      <c r="G104" s="23"/>
    </row>
    <row r="105" spans="1:7" x14ac:dyDescent="0.25">
      <c r="A105" s="55">
        <v>2211101</v>
      </c>
      <c r="B105" s="21" t="s">
        <v>23</v>
      </c>
      <c r="C105" s="43"/>
      <c r="D105" s="21"/>
      <c r="E105" s="22"/>
      <c r="F105" s="22"/>
      <c r="G105" s="23">
        <v>150000</v>
      </c>
    </row>
    <row r="106" spans="1:7" x14ac:dyDescent="0.25">
      <c r="A106" s="55">
        <v>2211102</v>
      </c>
      <c r="B106" s="21" t="s">
        <v>24</v>
      </c>
      <c r="C106" s="43"/>
      <c r="D106" s="21"/>
      <c r="E106" s="22"/>
      <c r="F106" s="22"/>
      <c r="G106" s="23">
        <v>100000</v>
      </c>
    </row>
    <row r="107" spans="1:7" x14ac:dyDescent="0.25">
      <c r="A107" s="55"/>
      <c r="B107" s="21" t="s">
        <v>274</v>
      </c>
      <c r="C107" s="43"/>
      <c r="D107" s="21"/>
      <c r="E107" s="22"/>
      <c r="F107" s="22"/>
      <c r="G107" s="23">
        <v>170000</v>
      </c>
    </row>
    <row r="108" spans="1:7" x14ac:dyDescent="0.25">
      <c r="A108" s="55">
        <v>2211103</v>
      </c>
      <c r="B108" s="21" t="s">
        <v>25</v>
      </c>
      <c r="C108" s="43"/>
      <c r="D108" s="21"/>
      <c r="E108" s="22"/>
      <c r="F108" s="22"/>
      <c r="G108" s="23">
        <v>30000</v>
      </c>
    </row>
    <row r="109" spans="1:7" x14ac:dyDescent="0.25">
      <c r="A109" s="21"/>
      <c r="B109" s="4" t="s">
        <v>119</v>
      </c>
      <c r="C109" s="43"/>
      <c r="D109" s="21"/>
      <c r="E109" s="22"/>
      <c r="F109" s="22"/>
      <c r="G109" s="23"/>
    </row>
    <row r="110" spans="1:7" x14ac:dyDescent="0.25">
      <c r="A110" s="55">
        <v>2211201</v>
      </c>
      <c r="B110" s="21" t="s">
        <v>27</v>
      </c>
      <c r="C110" s="43"/>
      <c r="D110" s="21"/>
      <c r="E110" s="22"/>
      <c r="F110" s="22"/>
      <c r="G110" s="23">
        <v>400000</v>
      </c>
    </row>
    <row r="111" spans="1:7" x14ac:dyDescent="0.25">
      <c r="A111" s="21"/>
      <c r="B111" s="21" t="s">
        <v>120</v>
      </c>
      <c r="C111" s="43"/>
      <c r="D111" s="21"/>
      <c r="E111" s="22"/>
      <c r="F111" s="22"/>
      <c r="G111" s="23"/>
    </row>
    <row r="112" spans="1:7" x14ac:dyDescent="0.25">
      <c r="A112" s="21"/>
      <c r="B112" s="21" t="s">
        <v>121</v>
      </c>
      <c r="C112" s="43"/>
      <c r="D112" s="21"/>
      <c r="E112" s="22"/>
      <c r="F112" s="22"/>
      <c r="G112" s="23"/>
    </row>
    <row r="113" spans="1:7" x14ac:dyDescent="0.25">
      <c r="A113" s="21"/>
      <c r="B113" s="4" t="s">
        <v>122</v>
      </c>
      <c r="C113" s="43"/>
      <c r="D113" s="21"/>
      <c r="E113" s="22"/>
      <c r="F113" s="22"/>
      <c r="G113" s="23"/>
    </row>
    <row r="114" spans="1:7" x14ac:dyDescent="0.25">
      <c r="A114" s="55">
        <v>2211301</v>
      </c>
      <c r="B114" s="8" t="s">
        <v>29</v>
      </c>
      <c r="C114" s="43"/>
      <c r="D114" s="21"/>
      <c r="E114" s="22"/>
      <c r="F114" s="22"/>
      <c r="G114" s="23">
        <v>20000</v>
      </c>
    </row>
    <row r="115" spans="1:7" x14ac:dyDescent="0.25">
      <c r="A115" s="55">
        <v>2211305</v>
      </c>
      <c r="B115" s="21" t="s">
        <v>123</v>
      </c>
      <c r="C115" s="43"/>
      <c r="D115" s="21"/>
      <c r="E115" s="22"/>
      <c r="F115" s="22"/>
      <c r="G115" s="23">
        <v>0</v>
      </c>
    </row>
    <row r="116" spans="1:7" x14ac:dyDescent="0.25">
      <c r="A116" s="55">
        <v>2211310</v>
      </c>
      <c r="B116" s="25" t="s">
        <v>124</v>
      </c>
      <c r="C116" s="43"/>
      <c r="D116" s="21"/>
      <c r="E116" s="22"/>
      <c r="F116" s="22"/>
      <c r="G116" s="23"/>
    </row>
    <row r="117" spans="1:7" x14ac:dyDescent="0.25">
      <c r="A117" s="56">
        <v>2211311</v>
      </c>
      <c r="B117" s="8" t="s">
        <v>125</v>
      </c>
      <c r="C117" s="43"/>
      <c r="D117" s="21"/>
      <c r="E117" s="22"/>
      <c r="F117" s="22"/>
      <c r="G117" s="23"/>
    </row>
    <row r="118" spans="1:7" ht="28.5" x14ac:dyDescent="0.25">
      <c r="A118" s="21"/>
      <c r="B118" s="4" t="s">
        <v>126</v>
      </c>
      <c r="C118" s="43"/>
      <c r="D118" s="21"/>
      <c r="E118" s="22"/>
      <c r="F118" s="22"/>
      <c r="G118" s="23"/>
    </row>
    <row r="119" spans="1:7" x14ac:dyDescent="0.25">
      <c r="A119" s="55">
        <v>2220101</v>
      </c>
      <c r="B119" s="21" t="s">
        <v>30</v>
      </c>
      <c r="C119" s="43"/>
      <c r="D119" s="21"/>
      <c r="E119" s="22"/>
      <c r="F119" s="22"/>
      <c r="G119" s="23">
        <v>175000</v>
      </c>
    </row>
    <row r="120" spans="1:7" x14ac:dyDescent="0.25">
      <c r="A120" s="21"/>
      <c r="B120" s="4" t="s">
        <v>127</v>
      </c>
      <c r="C120" s="43"/>
      <c r="D120" s="21"/>
      <c r="E120" s="22"/>
      <c r="F120" s="22"/>
      <c r="G120" s="23"/>
    </row>
    <row r="121" spans="1:7" x14ac:dyDescent="0.25">
      <c r="A121" s="55">
        <v>2220202</v>
      </c>
      <c r="B121" s="21" t="s">
        <v>31</v>
      </c>
      <c r="C121" s="43"/>
      <c r="D121" s="21"/>
      <c r="E121" s="22"/>
      <c r="F121" s="22"/>
      <c r="G121" s="23">
        <v>24724.6</v>
      </c>
    </row>
    <row r="122" spans="1:7" x14ac:dyDescent="0.25">
      <c r="A122" s="55">
        <v>2220205</v>
      </c>
      <c r="B122" s="21" t="s">
        <v>128</v>
      </c>
      <c r="C122" s="43"/>
      <c r="D122" s="21"/>
      <c r="E122" s="22"/>
      <c r="F122" s="22"/>
      <c r="G122" s="23">
        <v>0</v>
      </c>
    </row>
    <row r="123" spans="1:7" x14ac:dyDescent="0.25">
      <c r="A123" s="55">
        <v>2220202</v>
      </c>
      <c r="B123" s="21" t="s">
        <v>142</v>
      </c>
      <c r="C123" s="43"/>
      <c r="D123" s="21"/>
      <c r="E123" s="22"/>
      <c r="F123" s="22"/>
      <c r="G123" s="23">
        <v>135000</v>
      </c>
    </row>
    <row r="124" spans="1:7" x14ac:dyDescent="0.25">
      <c r="A124" s="27" t="s">
        <v>146</v>
      </c>
      <c r="B124" s="31"/>
      <c r="C124" s="49"/>
      <c r="D124" s="31"/>
      <c r="E124" s="32"/>
      <c r="F124" s="32"/>
      <c r="G124" s="29">
        <f>SUM(G100:G123)</f>
        <v>1678624.6</v>
      </c>
    </row>
    <row r="125" spans="1:7" x14ac:dyDescent="0.25">
      <c r="A125" s="18" t="s">
        <v>43</v>
      </c>
      <c r="B125" s="21"/>
      <c r="C125" s="57"/>
      <c r="D125" s="21"/>
      <c r="E125" s="22"/>
      <c r="F125" s="22"/>
      <c r="G125" s="39">
        <f>G124+G98+G93+G70+G59+G47+G35+G23+G20</f>
        <v>10521708.6</v>
      </c>
    </row>
  </sheetData>
  <mergeCells count="2">
    <mergeCell ref="A96:A97"/>
    <mergeCell ref="B96:B97"/>
  </mergeCells>
  <pageMargins left="0.7" right="0.7" top="0.75" bottom="0.75" header="0.3" footer="0.3"/>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topLeftCell="A19" workbookViewId="0">
      <selection activeCell="D26" sqref="D26"/>
    </sheetView>
  </sheetViews>
  <sheetFormatPr defaultColWidth="8.7109375" defaultRowHeight="15" x14ac:dyDescent="0.25"/>
  <cols>
    <col min="1" max="1" width="20.140625" style="64" customWidth="1"/>
    <col min="2" max="2" width="31.85546875" style="63" customWidth="1"/>
    <col min="3" max="3" width="28.85546875" style="63" customWidth="1"/>
    <col min="4" max="4" width="9.85546875" style="68" customWidth="1"/>
    <col min="5" max="5" width="12.85546875" style="69" customWidth="1"/>
    <col min="6" max="6" width="14.5703125" style="69" customWidth="1"/>
    <col min="7" max="7" width="14.5703125" style="68" customWidth="1"/>
    <col min="8" max="16384" width="8.7109375" style="63"/>
  </cols>
  <sheetData>
    <row r="1" spans="1:7" s="2" customFormat="1" x14ac:dyDescent="0.25">
      <c r="A1" s="215" t="s">
        <v>254</v>
      </c>
      <c r="B1" s="215"/>
      <c r="C1" s="215"/>
      <c r="D1" s="58"/>
      <c r="E1" s="52"/>
      <c r="F1" s="52"/>
      <c r="G1" s="81"/>
    </row>
    <row r="2" spans="1:7" s="2" customFormat="1" ht="45" x14ac:dyDescent="0.25">
      <c r="A2" s="66" t="s">
        <v>82</v>
      </c>
      <c r="B2" s="70" t="s">
        <v>73</v>
      </c>
      <c r="C2" s="70">
        <v>12</v>
      </c>
      <c r="D2" s="59" t="s">
        <v>72</v>
      </c>
      <c r="E2" s="67" t="s">
        <v>129</v>
      </c>
      <c r="F2" s="67" t="s">
        <v>130</v>
      </c>
      <c r="G2" s="82" t="s">
        <v>273</v>
      </c>
    </row>
    <row r="3" spans="1:7" s="2" customFormat="1" x14ac:dyDescent="0.25">
      <c r="A3" s="66"/>
      <c r="B3" s="70" t="s">
        <v>44</v>
      </c>
      <c r="C3" s="70"/>
      <c r="D3" s="59" t="s">
        <v>42</v>
      </c>
      <c r="E3" s="67" t="s">
        <v>42</v>
      </c>
      <c r="F3" s="67" t="s">
        <v>42</v>
      </c>
      <c r="G3" s="82">
        <v>175361810</v>
      </c>
    </row>
    <row r="4" spans="1:7" s="2" customFormat="1" x14ac:dyDescent="0.25">
      <c r="A4" s="66"/>
      <c r="B4" s="70"/>
      <c r="C4" s="70"/>
      <c r="D4" s="59"/>
      <c r="E4" s="67"/>
      <c r="F4" s="67"/>
      <c r="G4" s="82">
        <v>0.03</v>
      </c>
    </row>
    <row r="5" spans="1:7" s="2" customFormat="1" x14ac:dyDescent="0.25">
      <c r="A5" s="66"/>
      <c r="B5" s="70"/>
      <c r="C5" s="70"/>
      <c r="D5" s="59"/>
      <c r="E5" s="67"/>
      <c r="F5" s="67"/>
      <c r="G5" s="88">
        <f>G3*G4</f>
        <v>5260854.3</v>
      </c>
    </row>
    <row r="6" spans="1:7" ht="25.5" x14ac:dyDescent="0.25">
      <c r="A6" s="71" t="s">
        <v>201</v>
      </c>
      <c r="B6" s="71" t="s">
        <v>181</v>
      </c>
      <c r="C6" s="71" t="s">
        <v>8</v>
      </c>
      <c r="D6" s="86"/>
      <c r="E6" s="87"/>
      <c r="F6" s="77">
        <v>180000</v>
      </c>
    </row>
    <row r="7" spans="1:7" ht="25.5" x14ac:dyDescent="0.25">
      <c r="A7" s="71" t="s">
        <v>202</v>
      </c>
      <c r="B7" s="71" t="s">
        <v>183</v>
      </c>
      <c r="C7" s="74" t="s">
        <v>184</v>
      </c>
      <c r="D7" s="86"/>
      <c r="E7" s="87"/>
      <c r="F7" s="77">
        <v>60000</v>
      </c>
    </row>
    <row r="8" spans="1:7" ht="25.5" x14ac:dyDescent="0.25">
      <c r="A8" s="71" t="s">
        <v>203</v>
      </c>
      <c r="B8" s="75" t="s">
        <v>13</v>
      </c>
      <c r="C8" s="75" t="s">
        <v>258</v>
      </c>
      <c r="D8" s="86"/>
      <c r="E8" s="87"/>
      <c r="F8" s="77">
        <v>150000</v>
      </c>
    </row>
    <row r="9" spans="1:7" ht="25.5" x14ac:dyDescent="0.25">
      <c r="A9" s="71" t="s">
        <v>204</v>
      </c>
      <c r="B9" s="73" t="s">
        <v>14</v>
      </c>
      <c r="C9" s="72" t="s">
        <v>33</v>
      </c>
      <c r="D9" s="86"/>
      <c r="E9" s="87"/>
      <c r="F9" s="77">
        <v>300000</v>
      </c>
    </row>
    <row r="10" spans="1:7" ht="25.5" x14ac:dyDescent="0.25">
      <c r="A10" s="71" t="s">
        <v>208</v>
      </c>
      <c r="B10" s="73" t="s">
        <v>188</v>
      </c>
      <c r="C10" s="75" t="s">
        <v>259</v>
      </c>
      <c r="D10" s="86"/>
      <c r="E10" s="87"/>
      <c r="F10" s="77">
        <v>1200000</v>
      </c>
    </row>
    <row r="11" spans="1:7" ht="25.5" x14ac:dyDescent="0.25">
      <c r="A11" s="71" t="s">
        <v>205</v>
      </c>
      <c r="B11" s="71" t="s">
        <v>15</v>
      </c>
      <c r="C11" s="71" t="s">
        <v>16</v>
      </c>
      <c r="D11" s="86"/>
      <c r="E11" s="87"/>
      <c r="F11" s="77">
        <v>50000</v>
      </c>
    </row>
    <row r="12" spans="1:7" ht="25.5" x14ac:dyDescent="0.25">
      <c r="A12" s="71" t="s">
        <v>206</v>
      </c>
      <c r="B12" s="75" t="s">
        <v>17</v>
      </c>
      <c r="C12" s="75" t="s">
        <v>18</v>
      </c>
      <c r="D12" s="86"/>
      <c r="E12" s="87"/>
      <c r="F12" s="77">
        <v>50000</v>
      </c>
    </row>
    <row r="13" spans="1:7" ht="51" x14ac:dyDescent="0.25">
      <c r="A13" s="71" t="s">
        <v>207</v>
      </c>
      <c r="B13" s="71" t="s">
        <v>209</v>
      </c>
      <c r="C13" s="73" t="s">
        <v>210</v>
      </c>
      <c r="D13" s="86"/>
      <c r="E13" s="87"/>
      <c r="F13" s="77">
        <v>120000</v>
      </c>
    </row>
    <row r="14" spans="1:7" ht="38.25" x14ac:dyDescent="0.25">
      <c r="A14" s="71" t="s">
        <v>211</v>
      </c>
      <c r="B14" s="73" t="s">
        <v>34</v>
      </c>
      <c r="C14" s="73" t="s">
        <v>262</v>
      </c>
      <c r="D14" s="86"/>
      <c r="E14" s="87"/>
      <c r="F14" s="77">
        <v>120000</v>
      </c>
    </row>
    <row r="15" spans="1:7" ht="38.25" x14ac:dyDescent="0.25">
      <c r="A15" s="71" t="s">
        <v>212</v>
      </c>
      <c r="B15" s="71" t="s">
        <v>35</v>
      </c>
      <c r="C15" s="71" t="s">
        <v>261</v>
      </c>
      <c r="D15" s="86"/>
      <c r="E15" s="87"/>
      <c r="F15" s="77">
        <v>100000</v>
      </c>
    </row>
    <row r="16" spans="1:7" ht="51" x14ac:dyDescent="0.25">
      <c r="A16" s="71" t="s">
        <v>213</v>
      </c>
      <c r="B16" s="72" t="s">
        <v>36</v>
      </c>
      <c r="C16" s="72" t="s">
        <v>260</v>
      </c>
      <c r="D16" s="86"/>
      <c r="E16" s="87"/>
      <c r="F16" s="77">
        <v>300000</v>
      </c>
    </row>
    <row r="17" spans="1:6" ht="38.25" x14ac:dyDescent="0.25">
      <c r="A17" s="71" t="s">
        <v>214</v>
      </c>
      <c r="B17" s="74" t="s">
        <v>19</v>
      </c>
      <c r="C17" s="74" t="s">
        <v>187</v>
      </c>
      <c r="D17" s="86"/>
      <c r="E17" s="87"/>
      <c r="F17" s="77">
        <v>80000</v>
      </c>
    </row>
    <row r="18" spans="1:6" ht="25.5" x14ac:dyDescent="0.25">
      <c r="A18" s="71" t="s">
        <v>215</v>
      </c>
      <c r="B18" s="73" t="s">
        <v>20</v>
      </c>
      <c r="C18" s="72" t="s">
        <v>257</v>
      </c>
      <c r="D18" s="86"/>
      <c r="E18" s="87"/>
      <c r="F18" s="77">
        <v>1550000</v>
      </c>
    </row>
    <row r="19" spans="1:6" ht="38.25" x14ac:dyDescent="0.25">
      <c r="A19" s="71" t="s">
        <v>216</v>
      </c>
      <c r="B19" s="74" t="s">
        <v>191</v>
      </c>
      <c r="C19" s="75" t="s">
        <v>192</v>
      </c>
      <c r="D19" s="86"/>
      <c r="E19" s="87"/>
      <c r="F19" s="77">
        <v>120000</v>
      </c>
    </row>
    <row r="20" spans="1:6" ht="38.25" x14ac:dyDescent="0.25">
      <c r="A20" s="71" t="s">
        <v>218</v>
      </c>
      <c r="B20" s="75" t="s">
        <v>24</v>
      </c>
      <c r="C20" s="72" t="s">
        <v>131</v>
      </c>
      <c r="D20" s="86"/>
      <c r="E20" s="87"/>
      <c r="F20" s="77">
        <v>130854.3</v>
      </c>
    </row>
    <row r="21" spans="1:6" ht="25.5" x14ac:dyDescent="0.25">
      <c r="A21" s="71" t="s">
        <v>217</v>
      </c>
      <c r="B21" s="75" t="s">
        <v>27</v>
      </c>
      <c r="C21" s="75" t="s">
        <v>28</v>
      </c>
      <c r="D21" s="86"/>
      <c r="E21" s="87"/>
      <c r="F21" s="77">
        <v>480000</v>
      </c>
    </row>
    <row r="22" spans="1:6" ht="51" x14ac:dyDescent="0.25">
      <c r="A22" s="76" t="s">
        <v>251</v>
      </c>
      <c r="B22" s="72" t="s">
        <v>219</v>
      </c>
      <c r="C22" s="72" t="s">
        <v>220</v>
      </c>
      <c r="D22" s="86"/>
      <c r="E22" s="87"/>
      <c r="F22" s="78">
        <v>120000</v>
      </c>
    </row>
    <row r="23" spans="1:6" ht="25.5" x14ac:dyDescent="0.25">
      <c r="A23" s="71" t="s">
        <v>200</v>
      </c>
      <c r="B23" s="71" t="s">
        <v>271</v>
      </c>
      <c r="C23" s="71" t="s">
        <v>199</v>
      </c>
      <c r="D23" s="86"/>
      <c r="E23" s="87"/>
      <c r="F23" s="77">
        <v>150000</v>
      </c>
    </row>
    <row r="24" spans="1:6" x14ac:dyDescent="0.25">
      <c r="A24" s="10" t="s">
        <v>43</v>
      </c>
      <c r="B24" s="61"/>
      <c r="C24" s="61"/>
      <c r="D24" s="86"/>
      <c r="E24" s="87"/>
      <c r="F24" s="80">
        <f>SUM(F6:F23)</f>
        <v>5260854.3</v>
      </c>
    </row>
  </sheetData>
  <mergeCells count="1">
    <mergeCell ref="A1:C1"/>
  </mergeCells>
  <pageMargins left="0.7" right="0.7" top="0.75" bottom="0.75" header="0.3" footer="0.3"/>
  <pageSetup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
  <sheetViews>
    <sheetView workbookViewId="0">
      <selection activeCell="E7" sqref="E7"/>
    </sheetView>
  </sheetViews>
  <sheetFormatPr defaultColWidth="8.7109375" defaultRowHeight="15" x14ac:dyDescent="0.25"/>
  <cols>
    <col min="1" max="1" width="20.42578125" style="64" customWidth="1"/>
    <col min="2" max="2" width="21.42578125" style="64" customWidth="1"/>
    <col min="3" max="3" width="20.5703125" style="64" customWidth="1"/>
    <col min="4" max="4" width="10.85546875" style="63" customWidth="1"/>
    <col min="5" max="5" width="13" style="63" customWidth="1"/>
    <col min="6" max="6" width="12.140625" style="63" customWidth="1"/>
    <col min="7" max="7" width="11.5703125" style="63" customWidth="1"/>
    <col min="8" max="16384" width="8.7109375" style="63"/>
  </cols>
  <sheetData>
    <row r="1" spans="1:7" s="2" customFormat="1" x14ac:dyDescent="0.25">
      <c r="A1" s="216" t="s">
        <v>255</v>
      </c>
      <c r="B1" s="217"/>
      <c r="C1" s="217"/>
      <c r="D1" s="217"/>
      <c r="E1" s="217"/>
      <c r="F1" s="217"/>
      <c r="G1" s="218"/>
    </row>
    <row r="2" spans="1:7" s="2" customFormat="1" x14ac:dyDescent="0.25">
      <c r="A2" s="3" t="s">
        <v>70</v>
      </c>
      <c r="B2" s="4" t="s">
        <v>57</v>
      </c>
      <c r="C2" s="4" t="s">
        <v>71</v>
      </c>
      <c r="D2" s="41" t="s">
        <v>72</v>
      </c>
      <c r="E2" s="18" t="s">
        <v>139</v>
      </c>
      <c r="F2" s="18" t="s">
        <v>73</v>
      </c>
      <c r="G2" s="18" t="s">
        <v>42</v>
      </c>
    </row>
    <row r="3" spans="1:7" s="2" customFormat="1" ht="60" x14ac:dyDescent="0.25">
      <c r="A3" s="1" t="s">
        <v>134</v>
      </c>
      <c r="B3" s="7" t="s">
        <v>74</v>
      </c>
      <c r="C3" s="7" t="s">
        <v>75</v>
      </c>
      <c r="D3" s="43"/>
      <c r="E3" s="21"/>
      <c r="F3" s="21"/>
      <c r="G3" s="43">
        <v>50000</v>
      </c>
    </row>
    <row r="4" spans="1:7" s="2" customFormat="1" ht="60" x14ac:dyDescent="0.25">
      <c r="A4" s="1" t="s">
        <v>135</v>
      </c>
      <c r="B4" s="8" t="s">
        <v>76</v>
      </c>
      <c r="C4" s="7" t="s">
        <v>132</v>
      </c>
      <c r="D4" s="43"/>
      <c r="E4" s="21"/>
      <c r="F4" s="21"/>
      <c r="G4" s="43">
        <v>500000</v>
      </c>
    </row>
    <row r="5" spans="1:7" s="2" customFormat="1" ht="60" x14ac:dyDescent="0.25">
      <c r="A5" s="1" t="s">
        <v>136</v>
      </c>
      <c r="B5" s="7" t="s">
        <v>77</v>
      </c>
      <c r="C5" s="8" t="s">
        <v>133</v>
      </c>
      <c r="D5" s="43"/>
      <c r="E5" s="21"/>
      <c r="F5" s="21"/>
      <c r="G5" s="43">
        <v>250000</v>
      </c>
    </row>
    <row r="6" spans="1:7" s="2" customFormat="1" ht="30" x14ac:dyDescent="0.25">
      <c r="A6" s="1" t="s">
        <v>137</v>
      </c>
      <c r="B6" s="7" t="s">
        <v>78</v>
      </c>
      <c r="C6" s="8" t="s">
        <v>79</v>
      </c>
      <c r="D6" s="43"/>
      <c r="E6" s="21"/>
      <c r="F6" s="21"/>
      <c r="G6" s="43">
        <v>200000</v>
      </c>
    </row>
    <row r="7" spans="1:7" s="2" customFormat="1" ht="45" x14ac:dyDescent="0.25">
      <c r="A7" s="1" t="s">
        <v>138</v>
      </c>
      <c r="B7" s="7" t="s">
        <v>80</v>
      </c>
      <c r="C7" s="8" t="s">
        <v>81</v>
      </c>
      <c r="D7" s="43"/>
      <c r="E7" s="21"/>
      <c r="F7" s="21"/>
      <c r="G7" s="43">
        <v>1000000</v>
      </c>
    </row>
    <row r="8" spans="1:7" x14ac:dyDescent="0.25">
      <c r="A8" s="10" t="s">
        <v>43</v>
      </c>
      <c r="B8" s="60"/>
      <c r="C8" s="12"/>
      <c r="D8" s="61"/>
      <c r="E8" s="61"/>
      <c r="F8" s="61"/>
      <c r="G8" s="62">
        <f>SUM(G3:G7)</f>
        <v>2000000</v>
      </c>
    </row>
  </sheetData>
  <mergeCells count="1">
    <mergeCell ref="A1:G1"/>
  </mergeCells>
  <pageMargins left="0.7" right="0.7" top="0.75" bottom="0.75" header="0.3" footer="0.3"/>
  <pageSetup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topLeftCell="A7" workbookViewId="0">
      <selection activeCell="D16" sqref="D16"/>
    </sheetView>
  </sheetViews>
  <sheetFormatPr defaultColWidth="8.7109375" defaultRowHeight="15" x14ac:dyDescent="0.25"/>
  <cols>
    <col min="1" max="1" width="27.85546875" style="15" customWidth="1"/>
    <col min="2" max="2" width="21.42578125" style="15" customWidth="1"/>
    <col min="3" max="3" width="20.5703125" style="15" customWidth="1"/>
    <col min="4" max="4" width="9.28515625" style="14" customWidth="1"/>
    <col min="5" max="5" width="9.42578125" style="14" customWidth="1"/>
    <col min="6" max="6" width="10.85546875" style="14" customWidth="1"/>
    <col min="7" max="7" width="11.7109375" style="14" customWidth="1"/>
    <col min="8" max="16384" width="8.7109375" style="14"/>
  </cols>
  <sheetData>
    <row r="1" spans="1:7" s="2" customFormat="1" ht="15" customHeight="1" x14ac:dyDescent="0.25">
      <c r="A1" s="97" t="s">
        <v>256</v>
      </c>
      <c r="B1" s="85"/>
      <c r="C1" s="85"/>
      <c r="D1" s="85"/>
      <c r="E1" s="85"/>
      <c r="F1" s="85"/>
      <c r="G1" s="85"/>
    </row>
    <row r="2" spans="1:7" s="2" customFormat="1" ht="15.75" thickBot="1" x14ac:dyDescent="0.3">
      <c r="A2" s="3" t="s">
        <v>70</v>
      </c>
      <c r="B2" s="4" t="s">
        <v>57</v>
      </c>
      <c r="C2" s="4" t="s">
        <v>71</v>
      </c>
      <c r="D2" s="5" t="s">
        <v>72</v>
      </c>
      <c r="E2" s="6" t="s">
        <v>139</v>
      </c>
      <c r="F2" s="6" t="s">
        <v>73</v>
      </c>
      <c r="G2" s="6" t="s">
        <v>42</v>
      </c>
    </row>
    <row r="3" spans="1:7" s="2" customFormat="1" ht="26.25" thickBot="1" x14ac:dyDescent="0.3">
      <c r="A3" s="71" t="s">
        <v>198</v>
      </c>
      <c r="B3" s="71" t="s">
        <v>196</v>
      </c>
      <c r="C3" s="71" t="s">
        <v>197</v>
      </c>
      <c r="D3" s="21"/>
      <c r="E3" s="9"/>
      <c r="F3" s="9"/>
      <c r="G3" s="100">
        <v>150000</v>
      </c>
    </row>
    <row r="4" spans="1:7" s="2" customFormat="1" ht="51.75" thickBot="1" x14ac:dyDescent="0.3">
      <c r="A4" s="71" t="s">
        <v>263</v>
      </c>
      <c r="B4" s="74" t="s">
        <v>19</v>
      </c>
      <c r="C4" s="74" t="s">
        <v>187</v>
      </c>
      <c r="D4" s="21"/>
      <c r="E4" s="9"/>
      <c r="F4" s="9"/>
      <c r="G4" s="100">
        <v>44000</v>
      </c>
    </row>
    <row r="5" spans="1:7" s="2" customFormat="1" ht="64.5" thickBot="1" x14ac:dyDescent="0.3">
      <c r="A5" s="71" t="s">
        <v>264</v>
      </c>
      <c r="B5" s="72" t="s">
        <v>219</v>
      </c>
      <c r="C5" s="72" t="s">
        <v>220</v>
      </c>
      <c r="D5" s="21"/>
      <c r="E5" s="9"/>
      <c r="F5" s="9"/>
      <c r="G5" s="100">
        <v>730000</v>
      </c>
    </row>
    <row r="6" spans="1:7" s="2" customFormat="1" ht="26.25" thickBot="1" x14ac:dyDescent="0.3">
      <c r="A6" s="71" t="s">
        <v>265</v>
      </c>
      <c r="B6" s="73" t="s">
        <v>14</v>
      </c>
      <c r="C6" s="72" t="s">
        <v>33</v>
      </c>
      <c r="D6" s="21"/>
      <c r="E6" s="9"/>
      <c r="F6" s="9"/>
      <c r="G6" s="100">
        <v>100000</v>
      </c>
    </row>
    <row r="7" spans="1:7" s="2" customFormat="1" ht="26.25" thickBot="1" x14ac:dyDescent="0.3">
      <c r="A7" s="71" t="s">
        <v>266</v>
      </c>
      <c r="B7" s="71" t="s">
        <v>15</v>
      </c>
      <c r="C7" s="71" t="s">
        <v>16</v>
      </c>
      <c r="D7" s="21"/>
      <c r="E7" s="9"/>
      <c r="F7" s="9"/>
      <c r="G7" s="100">
        <v>50246</v>
      </c>
    </row>
    <row r="8" spans="1:7" s="2" customFormat="1" ht="39" thickBot="1" x14ac:dyDescent="0.3">
      <c r="A8" s="71" t="s">
        <v>267</v>
      </c>
      <c r="B8" s="75" t="s">
        <v>17</v>
      </c>
      <c r="C8" s="75" t="s">
        <v>18</v>
      </c>
      <c r="D8" s="21"/>
      <c r="E8" s="9"/>
      <c r="F8" s="9"/>
      <c r="G8" s="100">
        <v>50000</v>
      </c>
    </row>
    <row r="9" spans="1:7" s="2" customFormat="1" ht="39" thickBot="1" x14ac:dyDescent="0.3">
      <c r="A9" s="71" t="s">
        <v>268</v>
      </c>
      <c r="B9" s="71" t="s">
        <v>181</v>
      </c>
      <c r="C9" s="71" t="s">
        <v>8</v>
      </c>
      <c r="D9" s="21"/>
      <c r="E9" s="9"/>
      <c r="F9" s="9"/>
      <c r="G9" s="100">
        <v>100000</v>
      </c>
    </row>
    <row r="10" spans="1:7" s="2" customFormat="1" ht="39" thickBot="1" x14ac:dyDescent="0.3">
      <c r="A10" s="71" t="s">
        <v>269</v>
      </c>
      <c r="B10" s="75" t="s">
        <v>27</v>
      </c>
      <c r="C10" s="75" t="s">
        <v>28</v>
      </c>
      <c r="D10" s="21"/>
      <c r="E10" s="9"/>
      <c r="F10" s="9"/>
      <c r="G10" s="100">
        <v>150000</v>
      </c>
    </row>
    <row r="11" spans="1:7" x14ac:dyDescent="0.25">
      <c r="A11" s="10" t="s">
        <v>43</v>
      </c>
      <c r="B11" s="11"/>
      <c r="C11" s="12"/>
      <c r="D11" s="13"/>
      <c r="E11" s="13"/>
      <c r="F11" s="13"/>
      <c r="G11" s="141">
        <f>SUM(G3:G10)</f>
        <v>1374246</v>
      </c>
    </row>
    <row r="13" spans="1:7" x14ac:dyDescent="0.25">
      <c r="F13" s="14" t="s">
        <v>44</v>
      </c>
    </row>
    <row r="19" spans="7:7" x14ac:dyDescent="0.25">
      <c r="G19" s="14" t="s">
        <v>44</v>
      </c>
    </row>
  </sheetData>
  <pageMargins left="0.7" right="0.7" top="0.75" bottom="0.75" header="0.3" footer="0.3"/>
  <pageSetup scale="9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SUMMARY </vt:lpstr>
      <vt:lpstr>PROPOSAL FY 2023-2024</vt:lpstr>
      <vt:lpstr>Proposal minute copy</vt:lpstr>
      <vt:lpstr>ANNEX1- ADMIN- &amp; RECURRENT EXP</vt:lpstr>
      <vt:lpstr>ANNEX 2-M&amp;E-Expenditure</vt:lpstr>
      <vt:lpstr>ANNEX 3-Strategic plan expend.</vt:lpstr>
      <vt:lpstr>ANNEX 4-COC-Expenditure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HP</cp:lastModifiedBy>
  <cp:lastPrinted>2023-10-26T08:52:53Z</cp:lastPrinted>
  <dcterms:created xsi:type="dcterms:W3CDTF">2023-02-22T08:29:41Z</dcterms:created>
  <dcterms:modified xsi:type="dcterms:W3CDTF">2023-12-06T12:32:19Z</dcterms:modified>
</cp:coreProperties>
</file>