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6210"/>
  </bookViews>
  <sheets>
    <sheet name="Ravine, Moiben,Lung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3" l="1"/>
  <c r="C9" i="3"/>
  <c r="C7" i="3"/>
  <c r="C6" i="3"/>
  <c r="C5" i="3"/>
  <c r="C4" i="3"/>
  <c r="C3" i="3"/>
  <c r="T6" i="1" l="1"/>
  <c r="T5" i="1"/>
  <c r="S5" i="1"/>
  <c r="Q18" i="1"/>
  <c r="N28" i="2" l="1"/>
  <c r="N27" i="2"/>
  <c r="N26" i="2"/>
  <c r="N25" i="2"/>
  <c r="L23" i="2"/>
  <c r="E27" i="2"/>
  <c r="G19" i="2"/>
  <c r="E24" i="2"/>
  <c r="C24" i="2"/>
  <c r="E19" i="2"/>
  <c r="C17" i="2"/>
  <c r="Q20" i="1"/>
  <c r="D3" i="1" l="1"/>
  <c r="C3" i="1"/>
  <c r="C24" i="1" s="1"/>
  <c r="C8" i="3" s="1"/>
  <c r="E2" i="1"/>
  <c r="D2" i="1"/>
  <c r="D24" i="1" s="1"/>
  <c r="B24" i="1"/>
  <c r="E24" i="1"/>
  <c r="F24" i="1"/>
  <c r="G24" i="1"/>
  <c r="H24" i="1"/>
  <c r="I24" i="1"/>
  <c r="J24" i="1"/>
  <c r="L24" i="1"/>
  <c r="M24" i="1"/>
  <c r="A24" i="1"/>
  <c r="C11" i="3" l="1"/>
  <c r="C12" i="3" s="1"/>
  <c r="K24" i="1"/>
  <c r="M29" i="1" l="1"/>
  <c r="Q22" i="1" l="1"/>
  <c r="Q24" i="1"/>
</calcChain>
</file>

<file path=xl/sharedStrings.xml><?xml version="1.0" encoding="utf-8"?>
<sst xmlns="http://schemas.openxmlformats.org/spreadsheetml/2006/main" count="19" uniqueCount="15">
  <si>
    <t>DSA</t>
  </si>
  <si>
    <t>Fuel</t>
  </si>
  <si>
    <t>Refereshments</t>
  </si>
  <si>
    <t>Newspaper</t>
  </si>
  <si>
    <t>Stationery</t>
  </si>
  <si>
    <t>Taxi</t>
  </si>
  <si>
    <t>Airtime</t>
  </si>
  <si>
    <t>Kimani</t>
  </si>
  <si>
    <t>Mrafi</t>
  </si>
  <si>
    <t>Car wash</t>
  </si>
  <si>
    <t>Daily Subsistence allowance</t>
  </si>
  <si>
    <t>Newspapers</t>
  </si>
  <si>
    <t xml:space="preserve">Refreshments and NG CDFC lunch </t>
  </si>
  <si>
    <t>Banking</t>
  </si>
  <si>
    <t>Taxi Refunds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</si>
</sst>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C4" sqref="C4"/>
    </sheetView>
  </sheetViews>
  <sheetFormatPr defaultRowHeight="15" x14ac:dyDescent="0.25"/>
  <cols>
    <col min="1" max="1" width="11.5703125" style="1" bestFit="1" customWidth="1"/>
    <col min="2" max="2" width="14.42578125" style="1" customWidth="1"/>
    <col min="3" max="3" width="16.140625" style="1" bestFit="1" customWidth="1"/>
    <col min="4" max="4" width="12.5703125" style="1" bestFit="1" customWidth="1"/>
    <col min="5" max="5" width="11.5703125" style="1" bestFit="1" customWidth="1"/>
    <col min="6" max="6" width="10.5703125" style="1" bestFit="1" customWidth="1"/>
    <col min="7" max="8" width="9.5703125" style="1" bestFit="1" customWidth="1"/>
    <col min="9" max="10" width="9.140625" style="1"/>
    <col min="11" max="11" width="12.28515625" style="1" bestFit="1" customWidth="1"/>
    <col min="12" max="12" width="9.140625" style="1"/>
    <col min="13" max="13" width="11.5703125" style="1" bestFit="1" customWidth="1"/>
    <col min="14" max="16" width="9.140625" style="1"/>
    <col min="17" max="17" width="11.5703125" style="1" bestFit="1" customWidth="1"/>
    <col min="18" max="19" width="10.5703125" style="1" bestFit="1" customWidth="1"/>
    <col min="20" max="16384" width="9.140625" style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</row>
    <row r="2" spans="1:20" x14ac:dyDescent="0.25">
      <c r="A2" s="1">
        <v>22400</v>
      </c>
      <c r="B2" s="1">
        <v>7450</v>
      </c>
      <c r="C2" s="1">
        <v>270</v>
      </c>
      <c r="D2" s="1">
        <f>60*4</f>
        <v>240</v>
      </c>
      <c r="E2" s="1">
        <f>224</f>
        <v>224</v>
      </c>
      <c r="F2" s="1">
        <v>220</v>
      </c>
      <c r="G2" s="1">
        <v>3000</v>
      </c>
      <c r="H2" s="1">
        <v>1000</v>
      </c>
    </row>
    <row r="3" spans="1:20" x14ac:dyDescent="0.25">
      <c r="A3" s="1">
        <v>12600</v>
      </c>
      <c r="B3" s="1">
        <v>7010</v>
      </c>
      <c r="C3" s="1">
        <f>2529-N8</f>
        <v>2529</v>
      </c>
      <c r="D3" s="1">
        <f>60*3</f>
        <v>180</v>
      </c>
      <c r="E3" s="1">
        <v>100</v>
      </c>
      <c r="F3" s="1">
        <v>220</v>
      </c>
      <c r="H3" s="1">
        <v>1000</v>
      </c>
      <c r="S3" s="1">
        <v>5200</v>
      </c>
      <c r="T3" s="1">
        <v>58.36</v>
      </c>
    </row>
    <row r="4" spans="1:20" x14ac:dyDescent="0.25">
      <c r="A4" s="1">
        <v>20000</v>
      </c>
      <c r="C4" s="1">
        <v>14800</v>
      </c>
      <c r="E4" s="1">
        <v>95</v>
      </c>
      <c r="F4" s="1">
        <v>220</v>
      </c>
      <c r="H4" s="1">
        <v>1000</v>
      </c>
    </row>
    <row r="5" spans="1:20" x14ac:dyDescent="0.25">
      <c r="A5" s="1">
        <v>12600</v>
      </c>
      <c r="C5" s="1">
        <v>16400</v>
      </c>
      <c r="E5" s="1">
        <v>10</v>
      </c>
      <c r="F5" s="1">
        <v>2000</v>
      </c>
      <c r="H5" s="1">
        <v>500</v>
      </c>
      <c r="S5" s="1">
        <f>S3/T3</f>
        <v>89.102124742974638</v>
      </c>
      <c r="T5" s="1">
        <f>B2/S5</f>
        <v>83.611923076923077</v>
      </c>
    </row>
    <row r="6" spans="1:20" x14ac:dyDescent="0.25">
      <c r="A6" s="1">
        <v>12600</v>
      </c>
      <c r="E6" s="1">
        <v>300</v>
      </c>
      <c r="F6" s="1">
        <v>3500</v>
      </c>
      <c r="T6" s="1">
        <f>B3/S5</f>
        <v>78.673769230769238</v>
      </c>
    </row>
    <row r="7" spans="1:20" x14ac:dyDescent="0.25">
      <c r="A7" s="1">
        <v>12600</v>
      </c>
      <c r="F7" s="1">
        <v>2000</v>
      </c>
    </row>
    <row r="8" spans="1:20" x14ac:dyDescent="0.25">
      <c r="A8" s="1">
        <v>28000</v>
      </c>
      <c r="F8" s="1">
        <v>4000</v>
      </c>
    </row>
    <row r="9" spans="1:20" x14ac:dyDescent="0.25">
      <c r="A9" s="1">
        <v>28000</v>
      </c>
      <c r="F9" s="1">
        <v>3500</v>
      </c>
    </row>
    <row r="10" spans="1:20" x14ac:dyDescent="0.25">
      <c r="A10" s="1">
        <v>33600</v>
      </c>
      <c r="F10" s="2">
        <v>3000</v>
      </c>
    </row>
    <row r="11" spans="1:20" x14ac:dyDescent="0.25">
      <c r="A11" s="1">
        <v>12600</v>
      </c>
      <c r="F11" s="2">
        <v>3000</v>
      </c>
    </row>
    <row r="12" spans="1:20" x14ac:dyDescent="0.25">
      <c r="A12" s="1">
        <v>16800</v>
      </c>
      <c r="F12" s="1">
        <v>3000</v>
      </c>
    </row>
    <row r="13" spans="1:20" x14ac:dyDescent="0.25">
      <c r="A13" s="1">
        <v>14700</v>
      </c>
    </row>
    <row r="14" spans="1:20" x14ac:dyDescent="0.25">
      <c r="A14" s="1">
        <v>30000</v>
      </c>
    </row>
    <row r="15" spans="1:20" x14ac:dyDescent="0.25">
      <c r="A15" s="1">
        <v>14700</v>
      </c>
      <c r="Q15" s="1">
        <v>338034</v>
      </c>
    </row>
    <row r="16" spans="1:20" x14ac:dyDescent="0.25">
      <c r="A16" s="1">
        <v>14700</v>
      </c>
      <c r="Q16" s="1">
        <v>188144</v>
      </c>
    </row>
    <row r="17" spans="1:17" x14ac:dyDescent="0.25">
      <c r="A17" s="1">
        <v>31500</v>
      </c>
    </row>
    <row r="18" spans="1:17" x14ac:dyDescent="0.25">
      <c r="A18" s="1">
        <v>37800</v>
      </c>
      <c r="Q18" s="1">
        <f>Q15-Q16</f>
        <v>149890</v>
      </c>
    </row>
    <row r="19" spans="1:17" x14ac:dyDescent="0.25">
      <c r="Q19" s="1">
        <v>67000</v>
      </c>
    </row>
    <row r="20" spans="1:17" x14ac:dyDescent="0.25">
      <c r="Q20" s="2">
        <f>SUM(Q18:Q19)</f>
        <v>216890</v>
      </c>
    </row>
    <row r="22" spans="1:17" x14ac:dyDescent="0.25">
      <c r="Q22" s="1">
        <f>M29-Q18</f>
        <v>24842</v>
      </c>
    </row>
    <row r="24" spans="1:17" x14ac:dyDescent="0.25">
      <c r="A24" s="1">
        <f>SUM(A2:A23)</f>
        <v>355200</v>
      </c>
      <c r="B24" s="1">
        <f t="shared" ref="B24:M24" si="0">SUM(B2:B23)</f>
        <v>14460</v>
      </c>
      <c r="C24" s="1">
        <f t="shared" si="0"/>
        <v>33999</v>
      </c>
      <c r="D24" s="1">
        <f t="shared" si="0"/>
        <v>420</v>
      </c>
      <c r="E24" s="1">
        <f t="shared" si="0"/>
        <v>729</v>
      </c>
      <c r="F24" s="1">
        <f t="shared" si="0"/>
        <v>24660</v>
      </c>
      <c r="G24" s="1">
        <f t="shared" si="0"/>
        <v>3000</v>
      </c>
      <c r="H24" s="1">
        <f t="shared" si="0"/>
        <v>3500</v>
      </c>
      <c r="I24" s="1">
        <f t="shared" si="0"/>
        <v>0</v>
      </c>
      <c r="J24" s="1">
        <f t="shared" si="0"/>
        <v>0</v>
      </c>
      <c r="K24" s="1">
        <f>SUM(A24:J24)</f>
        <v>435968</v>
      </c>
      <c r="L24" s="1">
        <f t="shared" si="0"/>
        <v>0</v>
      </c>
      <c r="M24" s="1">
        <f t="shared" si="0"/>
        <v>0</v>
      </c>
      <c r="Q24" s="1">
        <f>Q20-M29</f>
        <v>42158</v>
      </c>
    </row>
    <row r="27" spans="1:17" x14ac:dyDescent="0.25">
      <c r="M27" s="1">
        <v>610700</v>
      </c>
    </row>
    <row r="29" spans="1:17" x14ac:dyDescent="0.25">
      <c r="M29" s="1">
        <f>M27-K24</f>
        <v>174732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8"/>
  <sheetViews>
    <sheetView workbookViewId="0">
      <selection activeCell="P4" sqref="P4"/>
    </sheetView>
  </sheetViews>
  <sheetFormatPr defaultRowHeight="15" x14ac:dyDescent="0.25"/>
  <sheetData>
    <row r="3" spans="3:16" x14ac:dyDescent="0.25">
      <c r="C3">
        <v>71400</v>
      </c>
      <c r="L3">
        <v>71400</v>
      </c>
      <c r="O3" t="s">
        <v>7</v>
      </c>
      <c r="P3">
        <v>16800</v>
      </c>
    </row>
    <row r="4" spans="3:16" x14ac:dyDescent="0.25">
      <c r="C4">
        <v>22300</v>
      </c>
      <c r="L4">
        <v>28000</v>
      </c>
      <c r="O4" t="s">
        <v>8</v>
      </c>
    </row>
    <row r="5" spans="3:16" x14ac:dyDescent="0.25">
      <c r="C5">
        <v>11200</v>
      </c>
      <c r="L5">
        <v>11200</v>
      </c>
    </row>
    <row r="6" spans="3:16" x14ac:dyDescent="0.25">
      <c r="C6">
        <v>8400</v>
      </c>
      <c r="L6">
        <v>8400</v>
      </c>
    </row>
    <row r="7" spans="3:16" x14ac:dyDescent="0.25">
      <c r="C7">
        <v>50000</v>
      </c>
      <c r="L7">
        <v>50000</v>
      </c>
    </row>
    <row r="8" spans="3:16" x14ac:dyDescent="0.25">
      <c r="C8">
        <v>14700</v>
      </c>
      <c r="L8">
        <v>14700</v>
      </c>
    </row>
    <row r="9" spans="3:16" x14ac:dyDescent="0.25">
      <c r="C9">
        <v>12600</v>
      </c>
      <c r="L9">
        <v>12600</v>
      </c>
    </row>
    <row r="10" spans="3:16" x14ac:dyDescent="0.25">
      <c r="C10">
        <v>6300</v>
      </c>
      <c r="L10">
        <v>6300</v>
      </c>
    </row>
    <row r="11" spans="3:16" x14ac:dyDescent="0.25">
      <c r="C11">
        <v>660</v>
      </c>
      <c r="L11">
        <v>660</v>
      </c>
    </row>
    <row r="12" spans="3:16" x14ac:dyDescent="0.25">
      <c r="C12">
        <v>3896</v>
      </c>
      <c r="L12">
        <v>3896</v>
      </c>
    </row>
    <row r="13" spans="3:16" x14ac:dyDescent="0.25">
      <c r="C13">
        <v>5200</v>
      </c>
      <c r="L13">
        <v>5200</v>
      </c>
    </row>
    <row r="14" spans="3:16" x14ac:dyDescent="0.25">
      <c r="C14">
        <v>2296</v>
      </c>
      <c r="L14">
        <v>2296</v>
      </c>
    </row>
    <row r="15" spans="3:16" x14ac:dyDescent="0.25">
      <c r="C15">
        <v>2529</v>
      </c>
      <c r="L15">
        <v>2529</v>
      </c>
    </row>
    <row r="16" spans="3:16" x14ac:dyDescent="0.25">
      <c r="C16">
        <v>4800</v>
      </c>
      <c r="L16">
        <v>4800</v>
      </c>
    </row>
    <row r="17" spans="3:14" x14ac:dyDescent="0.25">
      <c r="C17">
        <f>SUM(C3:C16)</f>
        <v>216281</v>
      </c>
      <c r="L17">
        <v>27300</v>
      </c>
    </row>
    <row r="18" spans="3:14" x14ac:dyDescent="0.25">
      <c r="E18">
        <v>300000</v>
      </c>
      <c r="L18">
        <v>27300</v>
      </c>
    </row>
    <row r="19" spans="3:14" x14ac:dyDescent="0.25">
      <c r="E19">
        <f>E18-C17</f>
        <v>83719</v>
      </c>
      <c r="G19">
        <f>50000+25000+5900</f>
        <v>80900</v>
      </c>
      <c r="L19">
        <v>3500</v>
      </c>
    </row>
    <row r="20" spans="3:14" x14ac:dyDescent="0.25">
      <c r="C20">
        <v>14700</v>
      </c>
      <c r="L20">
        <v>2000</v>
      </c>
    </row>
    <row r="21" spans="3:14" x14ac:dyDescent="0.25">
      <c r="C21">
        <v>14700</v>
      </c>
    </row>
    <row r="22" spans="3:14" x14ac:dyDescent="0.25">
      <c r="C22">
        <v>12600</v>
      </c>
    </row>
    <row r="23" spans="3:14" x14ac:dyDescent="0.25">
      <c r="C23">
        <v>12600</v>
      </c>
      <c r="L23">
        <f>SUM(L3:L22)</f>
        <v>282081</v>
      </c>
      <c r="N23">
        <v>310700</v>
      </c>
    </row>
    <row r="24" spans="3:14" x14ac:dyDescent="0.25">
      <c r="C24">
        <f>SUM(C20:C23)</f>
        <v>54600</v>
      </c>
      <c r="E24">
        <f>E19-C24</f>
        <v>29119</v>
      </c>
    </row>
    <row r="25" spans="3:14" x14ac:dyDescent="0.25">
      <c r="N25">
        <f>N23-L23</f>
        <v>28619</v>
      </c>
    </row>
    <row r="26" spans="3:14" x14ac:dyDescent="0.25">
      <c r="E26">
        <v>14500</v>
      </c>
      <c r="N26">
        <f>9500+4500</f>
        <v>14000</v>
      </c>
    </row>
    <row r="27" spans="3:14" x14ac:dyDescent="0.25">
      <c r="E27">
        <f>E24-E26</f>
        <v>14619</v>
      </c>
      <c r="N27">
        <f>N25-N26</f>
        <v>14619</v>
      </c>
    </row>
    <row r="28" spans="3:14" x14ac:dyDescent="0.25">
      <c r="N28">
        <f>N27-5000</f>
        <v>9619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B13" sqref="B13"/>
    </sheetView>
  </sheetViews>
  <sheetFormatPr defaultRowHeight="15" x14ac:dyDescent="0.25"/>
  <cols>
    <col min="2" max="2" width="31.7109375" bestFit="1" customWidth="1"/>
    <col min="3" max="3" width="13.5703125" customWidth="1"/>
  </cols>
  <sheetData>
    <row r="2" spans="2:3" x14ac:dyDescent="0.25">
      <c r="C2" s="1">
        <v>610700</v>
      </c>
    </row>
    <row r="3" spans="2:3" x14ac:dyDescent="0.25">
      <c r="B3" t="s">
        <v>10</v>
      </c>
      <c r="C3" s="3">
        <f>'Ravine, Moiben,Lunga'!A24</f>
        <v>355200</v>
      </c>
    </row>
    <row r="4" spans="2:3" x14ac:dyDescent="0.25">
      <c r="B4" t="s">
        <v>14</v>
      </c>
      <c r="C4" s="3">
        <f>'Ravine, Moiben,Lunga'!F24</f>
        <v>24660</v>
      </c>
    </row>
    <row r="5" spans="2:3" x14ac:dyDescent="0.25">
      <c r="B5" t="s">
        <v>1</v>
      </c>
      <c r="C5" s="3">
        <f>'Ravine, Moiben,Lunga'!B24</f>
        <v>14460</v>
      </c>
    </row>
    <row r="6" spans="2:3" x14ac:dyDescent="0.25">
      <c r="B6" t="s">
        <v>11</v>
      </c>
      <c r="C6" s="3">
        <f>'Ravine, Moiben,Lunga'!D24</f>
        <v>420</v>
      </c>
    </row>
    <row r="7" spans="2:3" x14ac:dyDescent="0.25">
      <c r="B7" t="s">
        <v>4</v>
      </c>
      <c r="C7" s="3">
        <f>'Ravine, Moiben,Lunga'!E24</f>
        <v>729</v>
      </c>
    </row>
    <row r="8" spans="2:3" x14ac:dyDescent="0.25">
      <c r="B8" t="s">
        <v>12</v>
      </c>
      <c r="C8" s="3">
        <f>'Ravine, Moiben,Lunga'!C24</f>
        <v>33999</v>
      </c>
    </row>
    <row r="9" spans="2:3" x14ac:dyDescent="0.25">
      <c r="B9" t="s">
        <v>6</v>
      </c>
      <c r="C9" s="3">
        <f>'Ravine, Moiben,Lunga'!G24</f>
        <v>3000</v>
      </c>
    </row>
    <row r="10" spans="2:3" x14ac:dyDescent="0.25">
      <c r="B10" t="s">
        <v>9</v>
      </c>
      <c r="C10" s="3">
        <f>'Ravine, Moiben,Lunga'!H24</f>
        <v>3500</v>
      </c>
    </row>
    <row r="11" spans="2:3" x14ac:dyDescent="0.25">
      <c r="B11" t="s">
        <v>13</v>
      </c>
      <c r="C11" s="3">
        <f>C2-C3-C4-C5-C6-C7-C8-C9-C10</f>
        <v>174732</v>
      </c>
    </row>
    <row r="12" spans="2:3" x14ac:dyDescent="0.25">
      <c r="C12" s="3">
        <f>SUM(C3:C11)</f>
        <v>610700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Ravine, Moiben,Lunga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2018-01-08T17:54:21Z</dcterms:created>
  <dcterms:modified xsi:type="dcterms:W3CDTF">2018-01-17T18:00:21Z</dcterms:modified>
</cp:coreProperties>
</file>